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81.17\市町村課nas\03　財政\31その他（財政関係）\25 財政状況資料集…旧財政比較分析表等\R8(令和6年度決算分)\01 財政状況資料集作成（1回目）\04 市町村等→県\21 金ケ崎町（0313）●〇済\"/>
    </mc:Choice>
  </mc:AlternateContent>
  <xr:revisionPtr revIDLastSave="0" documentId="13_ncr:1_{769402DC-01C2-4A41-9027-47A0A45AF6E6}" xr6:coauthVersionLast="47" xr6:coauthVersionMax="47" xr10:uidLastSave="{00000000-0000-0000-0000-000000000000}"/>
  <bookViews>
    <workbookView xWindow="-28920" yWindow="3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40"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C40" i="10"/>
  <c r="CO39" i="10"/>
  <c r="BE39" i="10"/>
  <c r="AM39" i="10"/>
  <c r="C39" i="10"/>
  <c r="CO38" i="10"/>
  <c r="BE38" i="10"/>
  <c r="AM38" i="10"/>
  <c r="C38" i="10"/>
  <c r="CO37" i="10"/>
  <c r="BE37" i="10"/>
  <c r="AM37" i="10"/>
  <c r="C37" i="10"/>
  <c r="BE36" i="10"/>
  <c r="AM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U39" i="10" s="1"/>
  <c r="U40" i="10" s="1"/>
  <c r="AM34" i="10" l="1"/>
  <c r="AM35" i="10" l="1"/>
  <c r="BE34" i="10" s="1"/>
  <c r="CO34" i="10" l="1"/>
  <c r="CO35" i="10" s="1"/>
  <c r="CO36" i="10" s="1"/>
  <c r="BW34" i="10"/>
  <c r="BW35" i="10" s="1"/>
  <c r="BW36" i="10" s="1"/>
  <c r="BW37" i="10" s="1"/>
  <c r="BW38" i="10" s="1"/>
  <c r="BW39" i="10" s="1"/>
</calcChain>
</file>

<file path=xl/sharedStrings.xml><?xml version="1.0" encoding="utf-8"?>
<sst xmlns="http://schemas.openxmlformats.org/spreadsheetml/2006/main" count="1094" uniqueCount="570">
  <si>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</si>
  <si>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</si>
  <si>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</si>
  <si>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</si>
  <si>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</si>
  <si>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</si>
  <si>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</si>
  <si>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</si>
  <si>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</si>
  <si>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</si>
  <si>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</si>
  <si>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</si>
  <si>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</si>
  <si>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</si>
  <si>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</si>
  <si>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</si>
  <si>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</si>
  <si>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</si>
  <si>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</si>
  <si>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</si>
  <si>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</si>
  <si>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</si>
  <si>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</si>
  <si>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</si>
  <si>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</si>
  <si>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</si>
  <si>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</si>
  <si>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</si>
  <si>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</si>
  <si>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</si>
  <si>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</si>
  <si>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</si>
  <si>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</si>
  <si>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</si>
  <si>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</si>
  <si>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</si>
  <si>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</si>
  <si>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</si>
  <si>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</si>
  <si>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</si>
  <si>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</si>
  <si>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</si>
  <si>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</si>
  <si>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</si>
  <si>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</si>
  <si>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</si>
  <si>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</si>
  <si>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</si>
  <si>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</si>
  <si>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</si>
  <si>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</si>
  <si>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</si>
  <si>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</si>
  <si>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</si>
  <si>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</si>
  <si>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</si>
  <si>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</si>
  <si>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</si>
  <si>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</si>
  <si>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</si>
  <si>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</si>
  <si>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</si>
  <si>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</si>
  <si>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</si>
  <si>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</si>
  <si>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</si>
  <si>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</si>
  <si>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</si>
  <si>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</si>
  <si>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</si>
  <si>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</si>
  <si>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</si>
  <si>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</si>
  <si>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</si>
  <si>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</si>
  <si>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</si>
  <si>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</si>
  <si>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</si>
  <si>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</si>
  <si>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</si>
  <si>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</si>
  <si>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</si>
  <si>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</si>
  <si>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</si>
  <si>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</si>
  <si>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</si>
  <si>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</si>
  <si>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</si>
  <si>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</si>
  <si>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</si>
  <si>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</si>
  <si>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</si>
  <si>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</si>
  <si>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</si>
  <si>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金ケ崎町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</si>
  <si>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</si>
  <si>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</si>
  <si>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</si>
  <si>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</si>
  <si>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</si>
  <si>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</si>
  <si>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</si>
  <si>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</si>
  <si>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</si>
  <si>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</si>
  <si>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</si>
  <si>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</si>
  <si>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</si>
  <si>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</si>
  <si>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</si>
  <si>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</si>
  <si>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</si>
  <si>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</si>
  <si>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</si>
  <si>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</si>
  <si>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</si>
  <si>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</si>
  <si>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</si>
  <si>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</si>
  <si>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</si>
  <si>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</si>
  <si>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</si>
  <si>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</si>
  <si>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</si>
  <si>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</si>
  <si>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</si>
  <si>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</si>
  <si>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</si>
  <si>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</si>
  <si>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</si>
  <si>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</si>
  <si>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</si>
  <si>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</si>
  <si>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</si>
  <si>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</si>
  <si>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</si>
  <si>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</si>
  <si>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</si>
  <si>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</si>
  <si>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</si>
  <si>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</si>
  <si>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</si>
  <si>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</si>
  <si>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</si>
  <si>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</si>
  <si>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</si>
  <si>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</si>
  <si>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</si>
  <si>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</si>
  <si>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</si>
  <si>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</si>
  <si>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</si>
  <si>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</si>
  <si>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</si>
  <si>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</si>
  <si>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</si>
  <si>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</si>
  <si>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</si>
  <si>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</si>
  <si>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</si>
  <si>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</si>
  <si>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</si>
  <si>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</si>
  <si>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</si>
  <si>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</si>
  <si>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</si>
  <si>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</si>
  <si>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</si>
  <si>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</si>
  <si>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</si>
  <si>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</si>
  <si>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</si>
  <si>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</si>
  <si>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</si>
  <si>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</si>
  <si>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</si>
  <si>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</si>
  <si>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</si>
  <si>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</si>
  <si>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</si>
  <si>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</si>
  <si>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</si>
  <si>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</si>
  <si>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</si>
  <si>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</si>
  <si>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</si>
  <si>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</si>
  <si>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</si>
  <si>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</si>
  <si>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</si>
  <si>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</si>
  <si>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</si>
  <si>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</si>
  <si>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</si>
  <si>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</si>
  <si>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</si>
  <si>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</si>
  <si>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</si>
  <si>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</si>
  <si>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</si>
  <si>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</si>
  <si>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</si>
  <si>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</si>
  <si>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岩手県金ケ崎町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</si>
  <si>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</si>
  <si>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</si>
  <si>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</si>
  <si>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</si>
  <si>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</si>
  <si>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</si>
  <si>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</si>
  <si>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</si>
  <si>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</si>
  <si>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</si>
  <si>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</si>
  <si>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</si>
  <si>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</si>
  <si>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</si>
  <si>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</si>
  <si>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</si>
  <si>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</si>
  <si>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</si>
  <si>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</si>
  <si>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</si>
  <si>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</si>
  <si>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</si>
  <si>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</si>
  <si>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</si>
  <si>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</si>
  <si>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</si>
  <si>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</si>
  <si>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</si>
  <si>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</si>
  <si>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</si>
  <si>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</si>
  <si>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</si>
  <si>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</si>
  <si>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</si>
  <si>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</si>
  <si>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</si>
  <si>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</si>
  <si>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</si>
  <si>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</si>
  <si>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</si>
  <si>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</si>
  <si>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</si>
  <si>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</si>
  <si>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</si>
  <si>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</si>
  <si>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</si>
  <si>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</si>
  <si>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</si>
  <si>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</si>
  <si>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</si>
  <si>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</si>
  <si>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</si>
  <si>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</si>
  <si>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</si>
  <si>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</si>
  <si>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</si>
  <si>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</si>
  <si>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</si>
  <si>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</si>
  <si>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</si>
  <si>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</si>
  <si>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</si>
  <si>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</si>
  <si>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</si>
  <si>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</si>
  <si>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</si>
  <si>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</si>
  <si>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</si>
  <si>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</si>
  <si>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</si>
  <si>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</si>
  <si>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</si>
  <si>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</si>
  <si>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</si>
  <si>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</si>
  <si>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</si>
  <si>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</si>
  <si>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</si>
  <si>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</si>
  <si>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</si>
  <si>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</si>
  <si>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</si>
  <si>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</si>
  <si>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</si>
  <si>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</si>
  <si>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</si>
  <si>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</si>
  <si>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</si>
  <si>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</si>
  <si>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</si>
  <si>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</si>
  <si>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</si>
  <si>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</si>
  <si>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</si>
  <si>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</si>
  <si>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</si>
  <si>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</si>
  <si>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</si>
  <si>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</si>
  <si>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</si>
  <si>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</si>
  <si>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</si>
  <si>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</si>
  <si>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</si>
  <si>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</si>
  <si>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</si>
  <si>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</si>
  <si>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</si>
  <si>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</si>
  <si>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</si>
  <si>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</si>
  <si>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</si>
  <si>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</si>
  <si>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</si>
  <si>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</si>
  <si>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</si>
  <si>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</si>
  <si>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</si>
  <si>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</si>
  <si>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</si>
  <si>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</si>
  <si>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</si>
  <si>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</si>
  <si>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</si>
  <si>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</si>
  <si>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</si>
  <si>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</si>
  <si>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</si>
  <si>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</si>
  <si>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</si>
  <si>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</si>
  <si>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</si>
  <si>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</si>
  <si>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</si>
  <si>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</si>
  <si>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</si>
  <si>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</si>
  <si>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</si>
  <si>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</si>
  <si>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</si>
  <si>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</si>
  <si>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</si>
  <si>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</si>
  <si>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</si>
  <si>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</si>
  <si>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</si>
  <si>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</si>
  <si>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</si>
  <si>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</si>
  <si>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</si>
  <si>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岩手県金ケ崎町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</si>
  <si>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</si>
  <si>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</si>
  <si>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</si>
  <si>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</si>
  <si>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</si>
  <si>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</si>
  <si>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</si>
  <si>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</si>
  <si>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</si>
  <si>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</si>
  <si>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</si>
  <si>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</si>
  <si>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</si>
  <si>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</si>
  <si>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</si>
  <si>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</si>
  <si>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</si>
  <si>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</si>
  <si>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</si>
  <si>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</si>
  <si>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</si>
  <si>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</si>
  <si>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</si>
  <si>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</si>
  <si>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</si>
  <si>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</si>
  <si>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</si>
  <si>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</si>
  <si>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</si>
  <si>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</si>
  <si>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</si>
  <si>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</si>
  <si>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</si>
  <si>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</si>
  <si>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訪問看護ステーション事業特別会計</t>
    <phoneticPr fontId="5"/>
  </si>
  <si>
    <t>介護保険特別会計（介護保険事業勘定）</t>
    <phoneticPr fontId="5"/>
  </si>
  <si>
    <t>介護保険特別会計（介護サービス事業勘定）</t>
    <phoneticPr fontId="5"/>
  </si>
  <si>
    <t>国民健康保険診療施設特別会計（医科勘定）</t>
    <phoneticPr fontId="5"/>
  </si>
  <si>
    <t>国民健康保険診療施設特別会計（歯科勘定）</t>
    <phoneticPr fontId="5"/>
  </si>
  <si>
    <t>後期高齢者医療特別会計</t>
    <phoneticPr fontId="5"/>
  </si>
  <si>
    <t>金ケ崎町水道事業会計</t>
    <phoneticPr fontId="5"/>
  </si>
  <si>
    <t>法適用企業</t>
    <phoneticPr fontId="5"/>
  </si>
  <si>
    <t>金ケ崎町下水道事業会計</t>
    <phoneticPr fontId="5"/>
  </si>
  <si>
    <t>岩手中部工業団地内工業用地整備事業特別会計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</si>
  <si>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</si>
  <si>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</si>
  <si>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</si>
  <si>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</si>
  <si>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</si>
  <si>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</si>
  <si>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</si>
  <si>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</si>
  <si>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</si>
  <si>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</si>
  <si>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</si>
  <si>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</si>
  <si>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</si>
  <si>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</si>
  <si>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</si>
  <si>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</si>
  <si>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</si>
  <si>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</si>
  <si>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</si>
  <si>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</si>
  <si>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</si>
  <si>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</si>
  <si>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</si>
  <si>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</si>
  <si>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</si>
  <si>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</si>
  <si>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</si>
  <si>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</si>
  <si>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</si>
  <si>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</si>
  <si>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</si>
  <si>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</si>
  <si>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</si>
  <si>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</si>
  <si>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</si>
  <si>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</si>
  <si>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</si>
  <si>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</si>
  <si>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</si>
  <si>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</si>
  <si>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</si>
  <si>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</si>
  <si>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</si>
  <si>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</si>
  <si>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</si>
  <si>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</si>
  <si>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</si>
  <si>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</si>
  <si>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</si>
  <si>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</si>
  <si>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</si>
  <si>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</si>
  <si>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</si>
  <si>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</si>
  <si>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</si>
  <si>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</si>
  <si>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</si>
  <si>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</si>
  <si>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</si>
  <si>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</si>
  <si>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</si>
  <si>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</si>
  <si>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</si>
  <si>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</si>
  <si>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</si>
  <si>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</si>
  <si>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</si>
  <si>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</si>
  <si>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</si>
  <si>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</si>
  <si>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</si>
  <si>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</si>
  <si>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</si>
  <si>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</si>
  <si>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</si>
  <si>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</si>
  <si>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</si>
  <si>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</si>
  <si>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</si>
  <si>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</si>
  <si>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</si>
  <si>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</si>
  <si>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</si>
  <si>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</si>
  <si>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</si>
  <si>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</si>
  <si>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</si>
  <si>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</si>
  <si>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</si>
  <si>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</si>
  <si>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</si>
  <si>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</si>
  <si>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</si>
  <si>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</si>
  <si>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</si>
  <si>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</si>
  <si>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</si>
  <si>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</si>
  <si>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</si>
  <si>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</si>
  <si>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</si>
  <si>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</si>
  <si>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</si>
  <si>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</si>
  <si>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</si>
  <si>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</si>
  <si>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</si>
  <si>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</si>
  <si>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</si>
  <si>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</si>
  <si>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</si>
  <si>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</si>
  <si>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</si>
  <si>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</si>
  <si>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</si>
  <si>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</si>
  <si>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</si>
  <si>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</si>
  <si>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</si>
  <si>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</si>
  <si>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</si>
  <si>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</si>
  <si>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</si>
  <si>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</si>
  <si>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</si>
  <si>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</si>
  <si>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</si>
  <si>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</si>
  <si>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</si>
  <si>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</si>
  <si>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</si>
  <si>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</si>
  <si>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</si>
  <si>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</si>
  <si>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</si>
  <si>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</si>
  <si>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0.92</t>
  </si>
  <si>
    <t>▲ 2.96</t>
  </si>
  <si>
    <t>▲ 1.77</t>
  </si>
  <si>
    <t>▲ 0.71</t>
  </si>
  <si>
    <t>▲ 3.38</t>
  </si>
  <si>
    <t>金ケ崎町水道事業会計</t>
  </si>
  <si>
    <t>一般会計</t>
  </si>
  <si>
    <t>金ケ崎町下水道事業会計</t>
  </si>
  <si>
    <t>介護保険特別会計（介護保険事業勘定）</t>
  </si>
  <si>
    <t>国民健康保険診療施設特別会計（医科勘定）</t>
  </si>
  <si>
    <t>国民健康保険特別会計</t>
  </si>
  <si>
    <t>国民健康保険診療施設特別会計（歯科勘定）</t>
  </si>
  <si>
    <t>訪問看護ステーション事業特別会計</t>
  </si>
  <si>
    <t>その他会計（赤字）</t>
  </si>
  <si>
    <t>その他会計（黒字）</t>
  </si>
  <si>
    <t>R02</t>
    <phoneticPr fontId="5"/>
  </si>
  <si>
    <t>R03</t>
    <phoneticPr fontId="5"/>
  </si>
  <si>
    <t>R04</t>
    <phoneticPr fontId="5"/>
  </si>
  <si>
    <t>R05</t>
    <phoneticPr fontId="5"/>
  </si>
  <si>
    <t>R06</t>
    <phoneticPr fontId="5"/>
  </si>
  <si>
    <t>-</t>
    <phoneticPr fontId="38"/>
  </si>
  <si>
    <t>奥州金ケ崎行政事務組合（一般会計）</t>
  </si>
  <si>
    <t>奥州金ケ崎行政事務組合（水道用水供給事業会計）</t>
  </si>
  <si>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38"/>
  </si>
  <si>
    <t>岩手県市町村総合事務組合（特別会計）</t>
    <rPh sb="13" eb="15">
      <t>トクベツ</t>
    </rPh>
    <phoneticPr fontId="38"/>
  </si>
  <si>
    <t>岩手県後期高齢者医療広域行政組合（一般会計）</t>
  </si>
  <si>
    <t>岩手県後期高齢者医療広域行政組合（特別会計）</t>
  </si>
  <si>
    <t>金ケ崎福祉フロンティア</t>
    <rPh sb="0" eb="3">
      <t>カネガサキ</t>
    </rPh>
    <rPh sb="3" eb="5">
      <t>フクシ</t>
    </rPh>
    <phoneticPr fontId="2"/>
  </si>
  <si>
    <t>オーガニック金ケ崎</t>
    <rPh sb="6" eb="9">
      <t>カネガサキ</t>
    </rPh>
    <phoneticPr fontId="2"/>
  </si>
  <si>
    <t>金ケ崎町生涯スポーツ事業団</t>
    <rPh sb="0" eb="4">
      <t>カネガサキチョウ</t>
    </rPh>
    <rPh sb="4" eb="6">
      <t>ショウガイ</t>
    </rPh>
    <rPh sb="10" eb="13">
      <t>ジギョウダン</t>
    </rPh>
    <phoneticPr fontId="2"/>
  </si>
  <si>
    <t>公共施設維持整備基金</t>
  </si>
  <si>
    <t>情報システム整備基金</t>
  </si>
  <si>
    <t>肉用牛導入資金貸付事業基金</t>
    <rPh sb="0" eb="3">
      <t>ニクヨウギュウ</t>
    </rPh>
    <rPh sb="3" eb="7">
      <t>ドウニュウシキン</t>
    </rPh>
    <rPh sb="7" eb="13">
      <t>カシツケジギョウキキン</t>
    </rPh>
    <phoneticPr fontId="5"/>
  </si>
  <si>
    <t>ふるさと応援寄附基金</t>
    <phoneticPr fontId="2"/>
  </si>
  <si>
    <t>福祉対策基金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</si>
</sst>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4BC5-48A5-A82B-5DE8DFB1C8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60537</c:v>
                </c:pt>
                <c:pt idx="1">
                  <c:v>54478</c:v>
                </c:pt>
                <c:pt idx="2">
                  <c:v>40986</c:v>
                </c:pt>
                <c:pt idx="3">
                  <c:v>62143</c:v>
                </c:pt>
                <c:pt idx="4">
                  <c:v>58300</c:v>
                </c:pt>
              </c:numCache>
            </c:numRef>
          </c:val>
          <c:smooth val="0"/>
          <c:extLst>
            <c:ext xmlns:c16="http://schemas.microsoft.com/office/drawing/2014/chart" uri="{C3380CC4-5D6E-409C-BE32-E72D297353CC}">
              <c16:uniqueId val="{00000001-4BC5-48A5-A82B-5DE8DFB1C8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7.54</c:v>
                </c:pt>
                <c:pt idx="1">
                  <c:v>7</c:v>
                </c:pt>
                <c:pt idx="2">
                  <c:v>5.32</c:v>
                </c:pt>
                <c:pt idx="3">
                  <c:v>8.9600000000000009</c:v>
                </c:pt>
                <c:pt idx="4">
                  <c:v>5.53</c:v>
                </c:pt>
              </c:numCache>
            </c:numRef>
          </c:val>
          <c:extLst>
            <c:ext xmlns:c16="http://schemas.microsoft.com/office/drawing/2014/chart" uri="{C3380CC4-5D6E-409C-BE32-E72D297353CC}">
              <c16:uniqueId val="{00000000-5E44-4B1C-A071-F1DFBD69AA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39.29</c:v>
                </c:pt>
                <c:pt idx="1">
                  <c:v>37.82</c:v>
                </c:pt>
                <c:pt idx="2">
                  <c:v>42.62</c:v>
                </c:pt>
                <c:pt idx="3">
                  <c:v>40.24</c:v>
                </c:pt>
                <c:pt idx="4">
                  <c:v>44.19</c:v>
                </c:pt>
              </c:numCache>
            </c:numRef>
          </c:val>
          <c:extLst>
            <c:ext xmlns:c16="http://schemas.microsoft.com/office/drawing/2014/chart" uri="{C3380CC4-5D6E-409C-BE32-E72D297353CC}">
              <c16:uniqueId val="{00000001-5E44-4B1C-A071-F1DFBD69AA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-0.92</c:v>
                </c:pt>
                <c:pt idx="1">
                  <c:v>-2.96</c:v>
                </c:pt>
                <c:pt idx="2">
                  <c:v>-1.77</c:v>
                </c:pt>
                <c:pt idx="3">
                  <c:v>-0.71</c:v>
                </c:pt>
                <c:pt idx="4">
                  <c:v>-3.38</c:v>
                </c:pt>
              </c:numCache>
            </c:numRef>
          </c:val>
          <c:smooth val="0"/>
          <c:extLst>
            <c:ext xmlns:c16="http://schemas.microsoft.com/office/drawing/2014/chart" uri="{C3380CC4-5D6E-409C-BE32-E72D297353CC}">
              <c16:uniqueId val="{00000002-5E44-4B1C-A071-F1DFBD69AA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0-6C8D-44AE-9DE9-522F3FD127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8D-44AE-9DE9-522F3FD1279D}"/>
            </c:ext>
          </c:extLst>
        </c:ser>
        <c:ser>
          <c:idx val="2"/>
          <c:order val="2"/>
          <c:tx>
            <c:strRef>
              <c:f>データシート!$A$29</c:f>
              <c:strCache>
                <c:ptCount val="1"/>
                <c:pt idx="0">
                  <c:v>訪問看護ステーション事業特別会計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2-6C8D-44AE-9DE9-522F3FD1279D}"/>
            </c:ext>
          </c:extLst>
        </c:ser>
        <c:ser>
          <c:idx val="3"/>
          <c:order val="3"/>
          <c:tx>
            <c:strRef>
              <c:f>データシート!$A$30</c:f>
              <c:strCache>
                <c:ptCount val="1"/>
                <c:pt idx="0">
                  <c:v>国民健康保険診療施設特別会計（歯科勘定）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0.17</c:v>
                </c:pt>
                <c:pt idx="4">
                  <c:v>#N/A</c:v>
                </c:pt>
                <c:pt idx="5">
                  <c:v>0.18</c:v>
                </c:pt>
                <c:pt idx="6">
                  <c:v>#N/A</c:v>
                </c:pt>
                <c:pt idx="7">
                  <c:v>7.0000000000000007E-2</c:v>
                </c:pt>
                <c:pt idx="8">
                  <c:v>#N/A</c:v>
                </c:pt>
                <c:pt idx="9">
                  <c:v>7.0000000000000007E-2</c:v>
                </c:pt>
              </c:numCache>
            </c:numRef>
          </c:val>
          <c:extLst>
            <c:ext xmlns:c16="http://schemas.microsoft.com/office/drawing/2014/chart" uri="{C3380CC4-5D6E-409C-BE32-E72D297353CC}">
              <c16:uniqueId val="{00000003-6C8D-44AE-9DE9-522F3FD1279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c:v>
                </c:pt>
                <c:pt idx="2">
                  <c:v>#N/A</c:v>
                </c:pt>
                <c:pt idx="3">
                  <c:v>0.45</c:v>
                </c:pt>
                <c:pt idx="4">
                  <c:v>#N/A</c:v>
                </c:pt>
                <c:pt idx="5">
                  <c:v>0.59</c:v>
                </c:pt>
                <c:pt idx="6">
                  <c:v>#N/A</c:v>
                </c:pt>
                <c:pt idx="7">
                  <c:v>0.43</c:v>
                </c:pt>
                <c:pt idx="8">
                  <c:v>#N/A</c:v>
                </c:pt>
                <c:pt idx="9">
                  <c:v>0.28999999999999998</c:v>
                </c:pt>
              </c:numCache>
            </c:numRef>
          </c:val>
          <c:extLst>
            <c:ext xmlns:c16="http://schemas.microsoft.com/office/drawing/2014/chart" uri="{C3380CC4-5D6E-409C-BE32-E72D297353CC}">
              <c16:uniqueId val="{00000004-6C8D-44AE-9DE9-522F3FD1279D}"/>
            </c:ext>
          </c:extLst>
        </c:ser>
        <c:ser>
          <c:idx val="5"/>
          <c:order val="5"/>
          <c:tx>
            <c:strRef>
              <c:f>データシート!$A$32</c:f>
              <c:strCache>
                <c:ptCount val="1"/>
                <c:pt idx="0">
                  <c:v>国民健康保険診療施設特別会計（医科勘定）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0.59</c:v>
                </c:pt>
                <c:pt idx="2">
                  <c:v>#N/A</c:v>
                </c:pt>
                <c:pt idx="3">
                  <c:v>0.96</c:v>
                </c:pt>
                <c:pt idx="4">
                  <c:v>#N/A</c:v>
                </c:pt>
                <c:pt idx="5">
                  <c:v>0.65</c:v>
                </c:pt>
                <c:pt idx="6">
                  <c:v>#N/A</c:v>
                </c:pt>
                <c:pt idx="7">
                  <c:v>0.53</c:v>
                </c:pt>
                <c:pt idx="8">
                  <c:v>#N/A</c:v>
                </c:pt>
                <c:pt idx="9">
                  <c:v>0.28999999999999998</c:v>
                </c:pt>
              </c:numCache>
            </c:numRef>
          </c:val>
          <c:extLst>
            <c:ext xmlns:c16="http://schemas.microsoft.com/office/drawing/2014/chart" uri="{C3380CC4-5D6E-409C-BE32-E72D297353CC}">
              <c16:uniqueId val="{00000005-6C8D-44AE-9DE9-522F3FD1279D}"/>
            </c:ext>
          </c:extLst>
        </c:ser>
        <c:ser>
          <c:idx val="6"/>
          <c:order val="6"/>
          <c:tx>
            <c:strRef>
              <c:f>データシート!$A$33</c:f>
              <c:strCache>
                <c:ptCount val="1"/>
                <c:pt idx="0">
                  <c:v>介護保険特別会計（介護保険事業勘定）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0.82</c:v>
                </c:pt>
                <c:pt idx="2">
                  <c:v>#N/A</c:v>
                </c:pt>
                <c:pt idx="3">
                  <c:v>0.8</c:v>
                </c:pt>
                <c:pt idx="4">
                  <c:v>#N/A</c:v>
                </c:pt>
                <c:pt idx="5">
                  <c:v>1.48</c:v>
                </c:pt>
                <c:pt idx="6">
                  <c:v>#N/A</c:v>
                </c:pt>
                <c:pt idx="7">
                  <c:v>1.88</c:v>
                </c:pt>
                <c:pt idx="8">
                  <c:v>#N/A</c:v>
                </c:pt>
                <c:pt idx="9">
                  <c:v>0.95</c:v>
                </c:pt>
              </c:numCache>
            </c:numRef>
          </c:val>
          <c:extLst>
            <c:ext xmlns:c16="http://schemas.microsoft.com/office/drawing/2014/chart" uri="{C3380CC4-5D6E-409C-BE32-E72D297353CC}">
              <c16:uniqueId val="{00000006-6C8D-44AE-9DE9-522F3FD1279D}"/>
            </c:ext>
          </c:extLst>
        </c:ser>
        <c:ser>
          <c:idx val="7"/>
          <c:order val="7"/>
          <c:tx>
            <c:strRef>
              <c:f>データシート!$A$34</c:f>
              <c:strCache>
                <c:ptCount val="1"/>
                <c:pt idx="0">
                  <c:v>金ケ崎町下水道事業会計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2.38</c:v>
                </c:pt>
                <c:pt idx="2">
                  <c:v>#N/A</c:v>
                </c:pt>
                <c:pt idx="3">
                  <c:v>3.09</c:v>
                </c:pt>
                <c:pt idx="4">
                  <c:v>#N/A</c:v>
                </c:pt>
                <c:pt idx="5">
                  <c:v>3.31</c:v>
                </c:pt>
                <c:pt idx="6">
                  <c:v>#N/A</c:v>
                </c:pt>
                <c:pt idx="7">
                  <c:v>5.36</c:v>
                </c:pt>
                <c:pt idx="8">
                  <c:v>#N/A</c:v>
                </c:pt>
                <c:pt idx="9">
                  <c:v>5.14</c:v>
                </c:pt>
              </c:numCache>
            </c:numRef>
          </c:val>
          <c:extLst>
            <c:ext xmlns:c16="http://schemas.microsoft.com/office/drawing/2014/chart" uri="{C3380CC4-5D6E-409C-BE32-E72D297353CC}">
              <c16:uniqueId val="{00000007-6C8D-44AE-9DE9-522F3FD1279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7.54</c:v>
                </c:pt>
                <c:pt idx="2">
                  <c:v>#N/A</c:v>
                </c:pt>
                <c:pt idx="3">
                  <c:v>6.99</c:v>
                </c:pt>
                <c:pt idx="4">
                  <c:v>#N/A</c:v>
                </c:pt>
                <c:pt idx="5">
                  <c:v>5.31</c:v>
                </c:pt>
                <c:pt idx="6">
                  <c:v>#N/A</c:v>
                </c:pt>
                <c:pt idx="7">
                  <c:v>8.9600000000000009</c:v>
                </c:pt>
                <c:pt idx="8">
                  <c:v>#N/A</c:v>
                </c:pt>
                <c:pt idx="9">
                  <c:v>5.53</c:v>
                </c:pt>
              </c:numCache>
            </c:numRef>
          </c:val>
          <c:extLst>
            <c:ext xmlns:c16="http://schemas.microsoft.com/office/drawing/2014/chart" uri="{C3380CC4-5D6E-409C-BE32-E72D297353CC}">
              <c16:uniqueId val="{00000008-6C8D-44AE-9DE9-522F3FD1279D}"/>
            </c:ext>
          </c:extLst>
        </c:ser>
        <c:ser>
          <c:idx val="9"/>
          <c:order val="9"/>
          <c:tx>
            <c:strRef>
              <c:f>データシート!$A$36</c:f>
              <c:strCache>
                <c:ptCount val="1"/>
                <c:pt idx="0">
                  <c:v>金ケ崎町水道事業会計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11.56</c:v>
                </c:pt>
                <c:pt idx="2">
                  <c:v>#N/A</c:v>
                </c:pt>
                <c:pt idx="3">
                  <c:v>10.73</c:v>
                </c:pt>
                <c:pt idx="4">
                  <c:v>#N/A</c:v>
                </c:pt>
                <c:pt idx="5">
                  <c:v>12.1</c:v>
                </c:pt>
                <c:pt idx="6">
                  <c:v>#N/A</c:v>
                </c:pt>
                <c:pt idx="7">
                  <c:v>12.71</c:v>
                </c:pt>
                <c:pt idx="8">
                  <c:v>#N/A</c:v>
                </c:pt>
                <c:pt idx="9">
                  <c:v>12.26</c:v>
                </c:pt>
              </c:numCache>
            </c:numRef>
          </c:val>
          <c:extLst>
            <c:ext xmlns:c16="http://schemas.microsoft.com/office/drawing/2014/chart" uri="{C3380CC4-5D6E-409C-BE32-E72D297353CC}">
              <c16:uniqueId val="{00000009-6C8D-44AE-9DE9-522F3FD1279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699</c:v>
                </c:pt>
                <c:pt idx="5">
                  <c:v>702</c:v>
                </c:pt>
                <c:pt idx="8">
                  <c:v>694</c:v>
                </c:pt>
                <c:pt idx="11">
                  <c:v>680</c:v>
                </c:pt>
                <c:pt idx="14">
                  <c:v>666</c:v>
                </c:pt>
              </c:numCache>
            </c:numRef>
          </c:val>
          <c:extLst>
            <c:ext xmlns:c16="http://schemas.microsoft.com/office/drawing/2014/chart" uri="{C3380CC4-5D6E-409C-BE32-E72D297353CC}">
              <c16:uniqueId val="{00000000-2F0B-4BE2-BE38-2C03D3F650C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0B-4BE2-BE38-2C03D3F650C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32</c:v>
                </c:pt>
                <c:pt idx="3">
                  <c:v>33</c:v>
                </c:pt>
                <c:pt idx="6">
                  <c:v>42</c:v>
                </c:pt>
                <c:pt idx="9">
                  <c:v>40</c:v>
                </c:pt>
                <c:pt idx="12">
                  <c:v>37</c:v>
                </c:pt>
              </c:numCache>
            </c:numRef>
          </c:val>
          <c:extLst>
            <c:ext xmlns:c16="http://schemas.microsoft.com/office/drawing/2014/chart" uri="{C3380CC4-5D6E-409C-BE32-E72D297353CC}">
              <c16:uniqueId val="{00000002-2F0B-4BE2-BE38-2C03D3F650C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c:v>
                </c:pt>
                <c:pt idx="3">
                  <c:v>16</c:v>
                </c:pt>
                <c:pt idx="6">
                  <c:v>19</c:v>
                </c:pt>
                <c:pt idx="9">
                  <c:v>21</c:v>
                </c:pt>
                <c:pt idx="12">
                  <c:v>21</c:v>
                </c:pt>
              </c:numCache>
            </c:numRef>
          </c:val>
          <c:extLst>
            <c:ext xmlns:c16="http://schemas.microsoft.com/office/drawing/2014/chart" uri="{C3380CC4-5D6E-409C-BE32-E72D297353CC}">
              <c16:uniqueId val="{00000003-2F0B-4BE2-BE38-2C03D3F650C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406</c:v>
                </c:pt>
                <c:pt idx="3">
                  <c:v>386</c:v>
                </c:pt>
                <c:pt idx="6">
                  <c:v>374</c:v>
                </c:pt>
                <c:pt idx="9">
                  <c:v>402</c:v>
                </c:pt>
                <c:pt idx="12">
                  <c:v>399</c:v>
                </c:pt>
              </c:numCache>
            </c:numRef>
          </c:val>
          <c:extLst>
            <c:ext xmlns:c16="http://schemas.microsoft.com/office/drawing/2014/chart" uri="{C3380CC4-5D6E-409C-BE32-E72D297353CC}">
              <c16:uniqueId val="{00000004-2F0B-4BE2-BE38-2C03D3F650C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0B-4BE2-BE38-2C03D3F650C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0B-4BE2-BE38-2C03D3F650C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859</c:v>
                </c:pt>
                <c:pt idx="3">
                  <c:v>891</c:v>
                </c:pt>
                <c:pt idx="6">
                  <c:v>822</c:v>
                </c:pt>
                <c:pt idx="9">
                  <c:v>758</c:v>
                </c:pt>
                <c:pt idx="12">
                  <c:v>732</c:v>
                </c:pt>
              </c:numCache>
            </c:numRef>
          </c:val>
          <c:extLst>
            <c:ext xmlns:c16="http://schemas.microsoft.com/office/drawing/2014/chart" uri="{C3380CC4-5D6E-409C-BE32-E72D297353CC}">
              <c16:uniqueId val="{00000007-2F0B-4BE2-BE38-2C03D3F650C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613</c:v>
                </c:pt>
                <c:pt idx="2">
                  <c:v>#N/A</c:v>
                </c:pt>
                <c:pt idx="3">
                  <c:v>#N/A</c:v>
                </c:pt>
                <c:pt idx="4">
                  <c:v>624</c:v>
                </c:pt>
                <c:pt idx="5">
                  <c:v>#N/A</c:v>
                </c:pt>
                <c:pt idx="6">
                  <c:v>#N/A</c:v>
                </c:pt>
                <c:pt idx="7">
                  <c:v>563</c:v>
                </c:pt>
                <c:pt idx="8">
                  <c:v>#N/A</c:v>
                </c:pt>
                <c:pt idx="9">
                  <c:v>#N/A</c:v>
                </c:pt>
                <c:pt idx="10">
                  <c:v>541</c:v>
                </c:pt>
                <c:pt idx="11">
                  <c:v>#N/A</c:v>
                </c:pt>
                <c:pt idx="12">
                  <c:v>#N/A</c:v>
                </c:pt>
                <c:pt idx="13">
                  <c:v>523</c:v>
                </c:pt>
                <c:pt idx="14">
                  <c:v>#N/A</c:v>
                </c:pt>
              </c:numCache>
            </c:numRef>
          </c:val>
          <c:smooth val="0"/>
          <c:extLst>
            <c:ext xmlns:c16="http://schemas.microsoft.com/office/drawing/2014/chart" uri="{C3380CC4-5D6E-409C-BE32-E72D297353CC}">
              <c16:uniqueId val="{00000008-2F0B-4BE2-BE38-2C03D3F650C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8601</c:v>
                </c:pt>
                <c:pt idx="5">
                  <c:v>8364</c:v>
                </c:pt>
                <c:pt idx="8">
                  <c:v>8034</c:v>
                </c:pt>
                <c:pt idx="11">
                  <c:v>7807</c:v>
                </c:pt>
                <c:pt idx="14">
                  <c:v>7444</c:v>
                </c:pt>
              </c:numCache>
            </c:numRef>
          </c:val>
          <c:extLst>
            <c:ext xmlns:c16="http://schemas.microsoft.com/office/drawing/2014/chart" uri="{C3380CC4-5D6E-409C-BE32-E72D297353CC}">
              <c16:uniqueId val="{00000000-3E36-4990-B71B-C85B20E580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1</c:v>
                </c:pt>
              </c:numCache>
            </c:numRef>
          </c:val>
          <c:extLst>
            <c:ext xmlns:c16="http://schemas.microsoft.com/office/drawing/2014/chart" uri="{C3380CC4-5D6E-409C-BE32-E72D297353CC}">
              <c16:uniqueId val="{00000001-3E36-4990-B71B-C85B20E580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3801</c:v>
                </c:pt>
                <c:pt idx="5">
                  <c:v>4083</c:v>
                </c:pt>
                <c:pt idx="8">
                  <c:v>4569</c:v>
                </c:pt>
                <c:pt idx="11">
                  <c:v>4522</c:v>
                </c:pt>
                <c:pt idx="14">
                  <c:v>4869</c:v>
                </c:pt>
              </c:numCache>
            </c:numRef>
          </c:val>
          <c:extLst>
            <c:ext xmlns:c16="http://schemas.microsoft.com/office/drawing/2014/chart" uri="{C3380CC4-5D6E-409C-BE32-E72D297353CC}">
              <c16:uniqueId val="{00000002-3E36-4990-B71B-C85B20E580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36-4990-B71B-C85B20E580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36-4990-B71B-C85B20E580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36-4990-B71B-C85B20E580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1337</c:v>
                </c:pt>
                <c:pt idx="3">
                  <c:v>1328</c:v>
                </c:pt>
                <c:pt idx="6">
                  <c:v>1299</c:v>
                </c:pt>
                <c:pt idx="9">
                  <c:v>1268</c:v>
                </c:pt>
                <c:pt idx="12">
                  <c:v>1245</c:v>
                </c:pt>
              </c:numCache>
            </c:numRef>
          </c:val>
          <c:extLst>
            <c:ext xmlns:c16="http://schemas.microsoft.com/office/drawing/2014/chart" uri="{C3380CC4-5D6E-409C-BE32-E72D297353CC}">
              <c16:uniqueId val="{00000006-3E36-4990-B71B-C85B20E580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212</c:v>
                </c:pt>
                <c:pt idx="3">
                  <c:v>205</c:v>
                </c:pt>
                <c:pt idx="6">
                  <c:v>190</c:v>
                </c:pt>
                <c:pt idx="9">
                  <c:v>172</c:v>
                </c:pt>
                <c:pt idx="12">
                  <c:v>178</c:v>
                </c:pt>
              </c:numCache>
            </c:numRef>
          </c:val>
          <c:extLst>
            <c:ext xmlns:c16="http://schemas.microsoft.com/office/drawing/2014/chart" uri="{C3380CC4-5D6E-409C-BE32-E72D297353CC}">
              <c16:uniqueId val="{00000007-3E36-4990-B71B-C85B20E580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3774</c:v>
                </c:pt>
                <c:pt idx="3">
                  <c:v>3282</c:v>
                </c:pt>
                <c:pt idx="6">
                  <c:v>3196</c:v>
                </c:pt>
                <c:pt idx="9">
                  <c:v>2956</c:v>
                </c:pt>
                <c:pt idx="12">
                  <c:v>2794</c:v>
                </c:pt>
              </c:numCache>
            </c:numRef>
          </c:val>
          <c:extLst>
            <c:ext xmlns:c16="http://schemas.microsoft.com/office/drawing/2014/chart" uri="{C3380CC4-5D6E-409C-BE32-E72D297353CC}">
              <c16:uniqueId val="{00000008-3E36-4990-B71B-C85B20E580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c:v>
                </c:pt>
                <c:pt idx="3">
                  <c:v>21</c:v>
                </c:pt>
                <c:pt idx="6">
                  <c:v>18</c:v>
                </c:pt>
                <c:pt idx="9">
                  <c:v>16</c:v>
                </c:pt>
                <c:pt idx="12">
                  <c:v>13</c:v>
                </c:pt>
              </c:numCache>
            </c:numRef>
          </c:val>
          <c:extLst>
            <c:ext xmlns:c16="http://schemas.microsoft.com/office/drawing/2014/chart" uri="{C3380CC4-5D6E-409C-BE32-E72D297353CC}">
              <c16:uniqueId val="{00000009-3E36-4990-B71B-C85B20E580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7024</c:v>
                </c:pt>
                <c:pt idx="3">
                  <c:v>6825</c:v>
                </c:pt>
                <c:pt idx="6">
                  <c:v>6500</c:v>
                </c:pt>
                <c:pt idx="9">
                  <c:v>6396</c:v>
                </c:pt>
                <c:pt idx="12">
                  <c:v>6195</c:v>
                </c:pt>
              </c:numCache>
            </c:numRef>
          </c:val>
          <c:extLst>
            <c:ext xmlns:c16="http://schemas.microsoft.com/office/drawing/2014/chart" uri="{C3380CC4-5D6E-409C-BE32-E72D297353CC}">
              <c16:uniqueId val="{0000000A-3E36-4990-B71B-C85B20E5802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E36-4990-B71B-C85B20E5802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2365</c:v>
                </c:pt>
                <c:pt idx="1">
                  <c:v>2266</c:v>
                </c:pt>
                <c:pt idx="2">
                  <c:v>2522</c:v>
                </c:pt>
              </c:numCache>
            </c:numRef>
          </c:val>
          <c:extLst>
            <c:ext xmlns:c16="http://schemas.microsoft.com/office/drawing/2014/chart" uri="{C3380CC4-5D6E-409C-BE32-E72D297353CC}">
              <c16:uniqueId val="{00000000-55F4-4D43-AFFB-B49E10BEB4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450</c:v>
                </c:pt>
                <c:pt idx="1">
                  <c:v>450</c:v>
                </c:pt>
                <c:pt idx="2">
                  <c:v>451</c:v>
                </c:pt>
              </c:numCache>
            </c:numRef>
          </c:val>
          <c:extLst>
            <c:ext xmlns:c16="http://schemas.microsoft.com/office/drawing/2014/chart" uri="{C3380CC4-5D6E-409C-BE32-E72D297353CC}">
              <c16:uniqueId val="{00000001-55F4-4D43-AFFB-B49E10BEB4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1253</c:v>
                </c:pt>
                <c:pt idx="1">
                  <c:v>1288</c:v>
                </c:pt>
                <c:pt idx="2">
                  <c:v>1401</c:v>
                </c:pt>
              </c:numCache>
            </c:numRef>
          </c:val>
          <c:extLst>
            <c:ext xmlns:c16="http://schemas.microsoft.com/office/drawing/2014/chart" uri="{C3380CC4-5D6E-409C-BE32-E72D297353CC}">
              <c16:uniqueId val="{00000002-55F4-4D43-AFFB-B49E10BEB4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岩手県金ケ崎町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起債抑制により、元利償還金は年々減少傾向にあり、同様に算入公債費等も減少している。特に近年においては、臨時財政対策債の発行額が減少しているため、分子全体としては減少傾向となっている。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公営企業債の元利償還金に対する繰入金については、同水準の額で推移しているが、診療所の医療機器更新や下水道施設整備により、今後も継続した起債発行が見込まれていることから、計画的な借入により健全な行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岩手県金ケ崎町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やふるさと応援寄附基金の増加により充当可能基金が約３億円増加した一方で、分子構造の大部分を占めている一般会計等に係る地方債残高及び公営企業債等繰入見込額については、プライマリーバランスの黒字化の維持等により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今後も引き続き地方債元金償還額を下回る起債発行額となるよう抑制しながら地方債残高の圧縮に努める。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岩手県金ケ崎町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・財政調整基金やふるさと応援寄附基金の増加により、基金全体としての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・税収変動等不測の事態に備えて財政調整基金の残高確保に努める。また、長年、基金活用の無い特定目的基金は整理等を図っていきたい。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公共施設維持整備基金：建築物等公共施設の適正な維持整備。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ふるさと応援寄付基金：寄附金の適正な管理運用と、これを財源としたまちづくり事業の実施による個性豊かな活力あるふるさとづくりの推進。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福祉対策基金：総合的な福祉対策の実施。</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情報システム整備基金：情報システムの整備等に要する経費の財源。</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肉用牛導入資金貸付事業基金：肉用牛の安定生産、転作により生ずる粗飼料の有効利用、黒毛和種の地域内一貫生産を推進。</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公共施設維持整備基金：公共施設の老朽化が進んでいることから、将来に向けた積立を行った。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・ふるさと応援寄附基金：</a:t>
          </a:r>
          <a:r>
            <a:rPr kumimoji="1" lang="ja-JP" altLang="ja-JP" sz="1100" b="0" i="0" baseline="0">
              <a:solidFill>
                <a:schemeClr val="dk1"/>
              </a:solidFill>
              <a:effectLst/>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ふるさと納税の増加に伴って基金積立金が増加した。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・情報システム整備基金：職員用パソコン更新経費に充当するため取崩をしたことにより、基金残高が減少した。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・福祉対策基金：町社会福祉協議会施設建設補助のため、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・情報システム整備基金：自治体システム標準化対応等の完了目処が立ち次第、基金廃止予定。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財源不足に伴う取り崩しが続くことが見込まれるが、計画的に積み立てを行うことにより、税収変動等不測の事態に備えて残高を確保するように努める。なお、財政調整基金の残高は、過去の実績等を踏ま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億円程度を目途に積み立てることとしている。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・診療所建設費用に係る起債償還のため、当初予算で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百万円を取り崩したが、事業費精査等による一般財源確保により取崩額と同額の積立を行った。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・診療所会計の起債残高が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百万円であるため、今後の償還に向け、計画的に積立を行う。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岩手県金ケ崎町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15,119
14,843
179.76
11,151,077
10,798,052
315,714
5,706,143
6,194,671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岩手中部工業団地を中心とする大型事業所の集中等により類似団体平均を上回る税収があるため、類似団体内において、平均を上回る水準を維持している。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しかし、景気の動向により税収が大きく左右される傾向があることから、農業の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次産業化や観光振興など新たな税収源の確保に努めている。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58965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88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41728</xdr:rowOff>
    </xdr:from>
    <xdr:to>
      <xdr:col>19</xdr:col>
      <xdr:colOff>133350</xdr:colOff>
      <xdr:row>41</xdr:row>
      <xdr:rowOff>58965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41728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367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7257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194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162378</xdr:rowOff>
    </xdr:from>
    <xdr:to>
      <xdr:col>15</xdr:col>
      <xdr:colOff>133350</xdr:colOff>
      <xdr:row>41</xdr:row>
      <xdr:rowOff>92528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127907</xdr:rowOff>
    </xdr:from>
    <xdr:to>
      <xdr:col>11</xdr:col>
      <xdr:colOff>82550</xdr:colOff>
      <xdr:row>41</xdr:row>
      <xdr:rowOff>58057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68234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行財政改革による人件費、補助費等の削減により類似団体よりも財政構造の弾力性を維持してきた。令和６年度は、法人町民税や固定資産税が増加した一方で、それを上回る伸びで、人件費や行政事務組合への負担金等も増加したことから、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今後も行財政改革の取り組みを通じて、補助費の削減等に努め、財政の健全化を図る予定である。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59872</xdr:rowOff>
    </xdr:from>
    <xdr:to>
      <xdr:col>23</xdr:col>
      <xdr:colOff>133350</xdr:colOff>
      <xdr:row>61</xdr:row>
      <xdr:rowOff>115933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0346872"/>
          <a:ext cx="838200" cy="22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169108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799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59872</xdr:rowOff>
    </xdr:from>
    <xdr:to>
      <xdr:col>19</xdr:col>
      <xdr:colOff>133350</xdr:colOff>
      <xdr:row>61</xdr:row>
      <xdr:rowOff>5624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3225800" y="10346872"/>
          <a:ext cx="889000" cy="1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63699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86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5624</xdr:rowOff>
    </xdr:from>
    <xdr:to>
      <xdr:col>15</xdr:col>
      <xdr:colOff>82550</xdr:colOff>
      <xdr:row>62</xdr:row>
      <xdr:rowOff>109946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2336800" y="10464074"/>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166205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171087</xdr:rowOff>
    </xdr:from>
    <xdr:to>
      <xdr:col>11</xdr:col>
      <xdr:colOff>31750</xdr:colOff>
      <xdr:row>62</xdr:row>
      <xdr:rowOff>109946</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a:off x="1447800" y="10629537"/>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121755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166205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65133</xdr:rowOff>
    </xdr:from>
    <xdr:to>
      <xdr:col>23</xdr:col>
      <xdr:colOff>184150</xdr:colOff>
      <xdr:row>61</xdr:row>
      <xdr:rowOff>166733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81660</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36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9072</xdr:rowOff>
    </xdr:from>
    <xdr:to>
      <xdr:col>19</xdr:col>
      <xdr:colOff>184150</xdr:colOff>
      <xdr:row>60</xdr:row>
      <xdr:rowOff>110672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120849</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06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126274</xdr:rowOff>
    </xdr:from>
    <xdr:to>
      <xdr:col>15</xdr:col>
      <xdr:colOff>133350</xdr:colOff>
      <xdr:row>61</xdr:row>
      <xdr:rowOff>56424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66601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18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59146</xdr:rowOff>
    </xdr:from>
    <xdr:to>
      <xdr:col>11</xdr:col>
      <xdr:colOff>82550</xdr:colOff>
      <xdr:row>62</xdr:row>
      <xdr:rowOff>160746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145523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77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120287</xdr:rowOff>
    </xdr:from>
    <xdr:to>
      <xdr:col>7</xdr:col>
      <xdr:colOff>31750</xdr:colOff>
      <xdr:row>62</xdr:row>
      <xdr:rowOff>50437</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60614</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[241,266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令和６年度から会計年度任用職員の勤勉手当が始まったことにより人件費が急増した。また、物件費は、職員パソコン更新や自治体情報システム標準化事業によるシステム改修業務委託により増加した。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110733</xdr:rowOff>
    </xdr:from>
    <xdr:to>
      <xdr:col>23</xdr:col>
      <xdr:colOff>133350</xdr:colOff>
      <xdr:row>80</xdr:row>
      <xdr:rowOff>167646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826733"/>
          <a:ext cx="838200" cy="5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95549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811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110733</xdr:rowOff>
    </xdr:from>
    <xdr:to>
      <xdr:col>19</xdr:col>
      <xdr:colOff>133350</xdr:colOff>
      <xdr:row>80</xdr:row>
      <xdr:rowOff>126369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826733"/>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155967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52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124867</xdr:rowOff>
    </xdr:from>
    <xdr:to>
      <xdr:col>15</xdr:col>
      <xdr:colOff>82550</xdr:colOff>
      <xdr:row>80</xdr:row>
      <xdr:rowOff>126369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840867"/>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147485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5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118836</xdr:rowOff>
    </xdr:from>
    <xdr:to>
      <xdr:col>11</xdr:col>
      <xdr:colOff>31750</xdr:colOff>
      <xdr:row>80</xdr:row>
      <xdr:rowOff>124867</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834836"/>
          <a:ext cx="889000" cy="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134093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5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8266</xdr:rowOff>
    </xdr:from>
    <xdr:to>
      <xdr:col>7</xdr:col>
      <xdr:colOff>31750</xdr:colOff>
      <xdr:row>80</xdr:row>
      <xdr:rowOff>109866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2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120043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49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116846</xdr:rowOff>
    </xdr:from>
    <xdr:to>
      <xdr:col>23</xdr:col>
      <xdr:colOff>184150</xdr:colOff>
      <xdr:row>81</xdr:row>
      <xdr:rowOff>46996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133373</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67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59933</xdr:rowOff>
    </xdr:from>
    <xdr:to>
      <xdr:col>19</xdr:col>
      <xdr:colOff>184150</xdr:colOff>
      <xdr:row>80</xdr:row>
      <xdr:rowOff>161533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77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146310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86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75569</xdr:rowOff>
    </xdr:from>
    <xdr:to>
      <xdr:col>15</xdr:col>
      <xdr:colOff>133350</xdr:colOff>
      <xdr:row>81</xdr:row>
      <xdr:rowOff>5719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79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161946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87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74067</xdr:rowOff>
    </xdr:from>
    <xdr:to>
      <xdr:col>11</xdr:col>
      <xdr:colOff>82550</xdr:colOff>
      <xdr:row>81</xdr:row>
      <xdr:rowOff>4217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79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160444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876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68036</xdr:rowOff>
    </xdr:from>
    <xdr:to>
      <xdr:col>7</xdr:col>
      <xdr:colOff>31750</xdr:colOff>
      <xdr:row>80</xdr:row>
      <xdr:rowOff>169636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7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154413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87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小規模団体の特徴から、各年度のラスパイレス指数にばらつきが生じている。なお、令和元年度までは類似団体平均と比較して低い給与水準となっていたが、令和２年度より経験年数に伴う平均給料月額の増により指数が上が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20109</xdr:rowOff>
    </xdr:from>
    <xdr:to>
      <xdr:col>81</xdr:col>
      <xdr:colOff>44450</xdr:colOff>
      <xdr:row>88</xdr:row>
      <xdr:rowOff>160866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5107709"/>
          <a:ext cx="8382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1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60325</xdr:rowOff>
    </xdr:from>
    <xdr:to>
      <xdr:col>77</xdr:col>
      <xdr:colOff>44450</xdr:colOff>
      <xdr:row>88</xdr:row>
      <xdr:rowOff>160866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14792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88</xdr:row>
      <xdr:rowOff>60325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9669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87</xdr:row>
      <xdr:rowOff>50800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283266"/>
          <a:ext cx="889000" cy="68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140759</xdr:rowOff>
    </xdr:from>
    <xdr:to>
      <xdr:col>81</xdr:col>
      <xdr:colOff>95250</xdr:colOff>
      <xdr:row>88</xdr:row>
      <xdr:rowOff>70909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112836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9525</xdr:rowOff>
    </xdr:from>
    <xdr:to>
      <xdr:col>73</xdr:col>
      <xdr:colOff>44450</xdr:colOff>
      <xdr:row>88</xdr:row>
      <xdr:rowOff>111125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95902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113893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行財政改革による人件費削減のため新規採用を平成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年度まで見送っていたことから類似団体内において平均を下回っていたが、近年の採用人数の確保により同水準を保っている。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165916</xdr:rowOff>
    </xdr:from>
    <xdr:to>
      <xdr:col>81</xdr:col>
      <xdr:colOff>44450</xdr:colOff>
      <xdr:row>62</xdr:row>
      <xdr:rowOff>25491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24366"/>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136616</xdr:rowOff>
    </xdr:from>
    <xdr:to>
      <xdr:col>77</xdr:col>
      <xdr:colOff>44450</xdr:colOff>
      <xdr:row>61</xdr:row>
      <xdr:rowOff>165916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95066"/>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41655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28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136616</xdr:rowOff>
    </xdr:from>
    <xdr:to>
      <xdr:col>72</xdr:col>
      <xdr:colOff>203200</xdr:colOff>
      <xdr:row>61</xdr:row>
      <xdr:rowOff>140063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59506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124551</xdr:rowOff>
    </xdr:from>
    <xdr:to>
      <xdr:col>68</xdr:col>
      <xdr:colOff>152400</xdr:colOff>
      <xdr:row>61</xdr:row>
      <xdr:rowOff>140063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83001"/>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133821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146141</xdr:rowOff>
    </xdr:from>
    <xdr:to>
      <xdr:col>81</xdr:col>
      <xdr:colOff>95250</xdr:colOff>
      <xdr:row>62</xdr:row>
      <xdr:rowOff>76291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60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118218</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7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115116</xdr:rowOff>
    </xdr:from>
    <xdr:to>
      <xdr:col>77</xdr:col>
      <xdr:colOff>95250</xdr:colOff>
      <xdr:row>62</xdr:row>
      <xdr:rowOff>45266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7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30043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5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85816</xdr:rowOff>
    </xdr:from>
    <xdr:to>
      <xdr:col>73</xdr:col>
      <xdr:colOff>44450</xdr:colOff>
      <xdr:row>62</xdr:row>
      <xdr:rowOff>15966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26143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89263</xdr:rowOff>
    </xdr:from>
    <xdr:to>
      <xdr:col>68</xdr:col>
      <xdr:colOff>203200</xdr:colOff>
      <xdr:row>62</xdr:row>
      <xdr:rowOff>19413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4190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3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73751</xdr:rowOff>
    </xdr:from>
    <xdr:to>
      <xdr:col>64</xdr:col>
      <xdr:colOff>152400</xdr:colOff>
      <xdr:row>62</xdr:row>
      <xdr:rowOff>3901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160128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18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近年の起債抑制により、実質公債費比率は年々減少しており、前年度と比較して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ポイント減少した。しかし、依然として類似団体内では高い比率であるため、継続して起債抑制に努めていく。</a:t>
          </a:r>
          <a:endParaRPr kumimoji="1" lang="ja-JP" altLang="en-US" sz="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87206</xdr:rowOff>
    </xdr:from>
    <xdr:to>
      <xdr:col>81</xdr:col>
      <xdr:colOff>44450</xdr:colOff>
      <xdr:row>43</xdr:row>
      <xdr:rowOff>143510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45955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143510</xdr:rowOff>
    </xdr:from>
    <xdr:to>
      <xdr:col>77</xdr:col>
      <xdr:colOff>44450</xdr:colOff>
      <xdr:row>44</xdr:row>
      <xdr:rowOff>28363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51586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94421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52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28363</xdr:rowOff>
    </xdr:from>
    <xdr:to>
      <xdr:col>72</xdr:col>
      <xdr:colOff>203200</xdr:colOff>
      <xdr:row>44</xdr:row>
      <xdr:rowOff>100754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57216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94421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5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100754</xdr:rowOff>
    </xdr:from>
    <xdr:to>
      <xdr:col>68</xdr:col>
      <xdr:colOff>152400</xdr:colOff>
      <xdr:row>44</xdr:row>
      <xdr:rowOff>149013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64455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110507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36406</xdr:rowOff>
    </xdr:from>
    <xdr:to>
      <xdr:col>81</xdr:col>
      <xdr:colOff>95250</xdr:colOff>
      <xdr:row>43</xdr:row>
      <xdr:rowOff>138006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8483</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3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92710</xdr:rowOff>
    </xdr:from>
    <xdr:to>
      <xdr:col>77</xdr:col>
      <xdr:colOff>95250</xdr:colOff>
      <xdr:row>44</xdr:row>
      <xdr:rowOff>22860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7637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149013</xdr:rowOff>
    </xdr:from>
    <xdr:to>
      <xdr:col>73</xdr:col>
      <xdr:colOff>44450</xdr:colOff>
      <xdr:row>44</xdr:row>
      <xdr:rowOff>79163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63940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49954</xdr:rowOff>
    </xdr:from>
    <xdr:to>
      <xdr:col>68</xdr:col>
      <xdr:colOff>203200</xdr:colOff>
      <xdr:row>44</xdr:row>
      <xdr:rowOff>151554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136331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98213</xdr:rowOff>
    </xdr:from>
    <xdr:to>
      <xdr:col>64</xdr:col>
      <xdr:colOff>152400</xdr:colOff>
      <xdr:row>45</xdr:row>
      <xdr:rowOff>28363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13140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財政健全化のため、地方債の発行額が償還額を下回るよう抑制している。この効果により地方債残高が減少してきており、これに伴い、将来負担比率が改善した。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岩手県金ケ崎町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15,119
14,843
179.76
11,151,077
10,798,052
315,714
5,706,143
6,194,671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行財政改革による人件費削減策として、平成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新規採用を見送ったため、類似団体内において平均を下回っていたが、近年の採用人数の確保により職員数は増加傾向にあること、また、会計年度任用職員制度の開始等により、決算額は増加しているが、人件費の割合は一定水準で推移している。</a:t>
          </a:r>
          <a:endParaRPr kumimoji="1" lang="ja-JP" altLang="en-US" sz="7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06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37</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90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129286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952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37</xdr:row>
      <xdr:rowOff>129286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180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148861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xdr:rowOff>
    </xdr:from>
    <xdr:to>
      <xdr:col>15</xdr:col>
      <xdr:colOff>149225</xdr:colOff>
      <xdr:row>37</xdr:row>
      <xdr:rowOff>102362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78486</xdr:rowOff>
    </xdr:from>
    <xdr:to>
      <xdr:col>11</xdr:col>
      <xdr:colOff>60325</xdr:colOff>
      <xdr:row>38</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164863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物件費に係る経常収支比率は前年度比並みであったが、類似団体比較では、前年度に比べて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施設管理業務委託やシステム保守といった継続的なものが多いため、定期的な業務内容の見直しを行うなど、経費の抑制に努める。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143329</xdr:rowOff>
    </xdr:from>
    <xdr:to>
      <xdr:col>82</xdr:col>
      <xdr:colOff>107950</xdr:colOff>
      <xdr:row>16</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8652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4536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083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154214</xdr:rowOff>
    </xdr:from>
    <xdr:to>
      <xdr:col>73</xdr:col>
      <xdr:colOff>180975</xdr:colOff>
      <xdr:row>17</xdr:row>
      <xdr:rowOff>4536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97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95448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154214</xdr:rowOff>
    </xdr:from>
    <xdr:to>
      <xdr:col>69</xdr:col>
      <xdr:colOff>92075</xdr:colOff>
      <xdr:row>16</xdr:row>
      <xdr:rowOff>154214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97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158041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64606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125186</xdr:rowOff>
    </xdr:from>
    <xdr:to>
      <xdr:col>74</xdr:col>
      <xdr:colOff>31750</xdr:colOff>
      <xdr:row>17</xdr:row>
      <xdr:rowOff>55336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103414</xdr:rowOff>
    </xdr:from>
    <xdr:to>
      <xdr:col>69</xdr:col>
      <xdr:colOff>142875</xdr:colOff>
      <xdr:row>17</xdr:row>
      <xdr:rowOff>33564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しかし近年は、障害給付費等が増加傾向にあるため、扶助費の伸びは注視していく必要があると考えている。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151493</xdr:rowOff>
    </xdr:from>
    <xdr:to>
      <xdr:col>24</xdr:col>
      <xdr:colOff>25400</xdr:colOff>
      <xdr:row>54</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383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22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55</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3199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146249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55</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526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94343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87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100693</xdr:rowOff>
    </xdr:from>
    <xdr:to>
      <xdr:col>24</xdr:col>
      <xdr:colOff>76200</xdr:colOff>
      <xdr:row>54</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117220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度、令和３年度は、大雪により維持補修費が急増したが、近年は例年並みの降雪により維持補修費が抑制されている。大部分を占めているのは繰出金であることから、各会計等の財政状況を注視していく必要があると考え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22015"/>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53522</xdr:rowOff>
    </xdr:from>
    <xdr:to>
      <xdr:col>82</xdr:col>
      <xdr:colOff>107950</xdr:colOff>
      <xdr:row>57</xdr:row>
      <xdr:rowOff>167822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2617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167822</xdr:rowOff>
    </xdr:from>
    <xdr:to>
      <xdr:col>78</xdr:col>
      <xdr:colOff>69850</xdr:colOff>
      <xdr:row>58</xdr:row>
      <xdr:rowOff>78015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9404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68035</xdr:rowOff>
    </xdr:from>
    <xdr:to>
      <xdr:col>78</xdr:col>
      <xdr:colOff>120650</xdr:colOff>
      <xdr:row>59</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78015</xdr:rowOff>
    </xdr:from>
    <xdr:to>
      <xdr:col>73</xdr:col>
      <xdr:colOff>180975</xdr:colOff>
      <xdr:row>60</xdr:row>
      <xdr:rowOff>127000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22115"/>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100693</xdr:rowOff>
    </xdr:from>
    <xdr:to>
      <xdr:col>74</xdr:col>
      <xdr:colOff>31750</xdr:colOff>
      <xdr:row>60</xdr:row>
      <xdr:rowOff>30843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15620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127000</xdr:rowOff>
    </xdr:from>
    <xdr:to>
      <xdr:col>69</xdr:col>
      <xdr:colOff>92075</xdr:colOff>
      <xdr:row>61</xdr:row>
      <xdr:rowOff>102507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4140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106334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5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2722</xdr:rowOff>
    </xdr:from>
    <xdr:to>
      <xdr:col>82</xdr:col>
      <xdr:colOff>158750</xdr:colOff>
      <xdr:row>57</xdr:row>
      <xdr:rowOff>104322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19249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2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27215</xdr:rowOff>
    </xdr:from>
    <xdr:to>
      <xdr:col>74</xdr:col>
      <xdr:colOff>31750</xdr:colOff>
      <xdr:row>58</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51707</xdr:rowOff>
    </xdr:from>
    <xdr:to>
      <xdr:col>65</xdr:col>
      <xdr:colOff>53975</xdr:colOff>
      <xdr:row>61</xdr:row>
      <xdr:rowOff>153307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138084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下水道事業（公営企業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法適</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）の繰出内容精査により経常収支比率は増加し、類似団体内平均並みとなった。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補助金交付が適当であるかなど、必要性の低い補助金については見直し、効果の大きいものや必要性の高いものに絞って支出していくこととしている。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37</xdr:row>
      <xdr:rowOff>110998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80328"/>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36</xdr:row>
      <xdr:rowOff>8128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391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78994</xdr:rowOff>
    </xdr:from>
    <xdr:to>
      <xdr:col>73</xdr:col>
      <xdr:colOff>180975</xdr:colOff>
      <xdr:row>35</xdr:row>
      <xdr:rowOff>138430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797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78994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70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76725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4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28194</xdr:rowOff>
    </xdr:from>
    <xdr:to>
      <xdr:col>69</xdr:col>
      <xdr:colOff>142875</xdr:colOff>
      <xdr:row>35</xdr:row>
      <xdr:rowOff>129794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139971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近年の起債抑制により平成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年度をピークに減少傾向にあり、令和３年度に一度増加に転じたが、令和４年度以降、再び減少している。しかし、実質公債費比率では、類似団体内平均より高い水準にある。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財政健全化のために、地方債の発行額が償還額を下回るよう抑制していることから、今後も減少傾向は続くと見込んでいる。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6986</xdr:rowOff>
    </xdr:from>
    <xdr:to>
      <xdr:col>24</xdr:col>
      <xdr:colOff>25400</xdr:colOff>
      <xdr:row>78</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80086"/>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76852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44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92711</xdr:rowOff>
    </xdr:from>
    <xdr:to>
      <xdr:col>19</xdr:col>
      <xdr:colOff>187325</xdr:colOff>
      <xdr:row>78</xdr:row>
      <xdr:rowOff>161289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4658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42563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161289</xdr:rowOff>
    </xdr:from>
    <xdr:to>
      <xdr:col>15</xdr:col>
      <xdr:colOff>98425</xdr:colOff>
      <xdr:row>79</xdr:row>
      <xdr:rowOff>98425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534389"/>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71138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58420</xdr:rowOff>
    </xdr:from>
    <xdr:to>
      <xdr:col>11</xdr:col>
      <xdr:colOff>9525</xdr:colOff>
      <xdr:row>79</xdr:row>
      <xdr:rowOff>98425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6029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67963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99713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127636</xdr:rowOff>
    </xdr:from>
    <xdr:to>
      <xdr:col>24</xdr:col>
      <xdr:colOff>76200</xdr:colOff>
      <xdr:row>78</xdr:row>
      <xdr:rowOff>57786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144163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7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41911</xdr:rowOff>
    </xdr:from>
    <xdr:to>
      <xdr:col>20</xdr:col>
      <xdr:colOff>38100</xdr:colOff>
      <xdr:row>78</xdr:row>
      <xdr:rowOff>143511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153688</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183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110489</xdr:rowOff>
    </xdr:from>
    <xdr:to>
      <xdr:col>15</xdr:col>
      <xdr:colOff>149225</xdr:colOff>
      <xdr:row>79</xdr:row>
      <xdr:rowOff>40639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50816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2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47625</xdr:rowOff>
    </xdr:from>
    <xdr:to>
      <xdr:col>11</xdr:col>
      <xdr:colOff>60325</xdr:colOff>
      <xdr:row>79</xdr:row>
      <xdr:rowOff>149225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134002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67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7620</xdr:rowOff>
    </xdr:from>
    <xdr:to>
      <xdr:col>6</xdr:col>
      <xdr:colOff>171450</xdr:colOff>
      <xdr:row>79</xdr:row>
      <xdr:rowOff>109220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119397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32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公債費以外の経常収支比率は、下水道事業（公営企業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法適</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）の繰出内容精査による補助費等の影響により増加した。近年は、人件費や物件費が増加傾向にあることから、定期的な業務内容の見直しを行うなど、経費の抑制に努める。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99785</xdr:rowOff>
    </xdr:from>
    <xdr:to>
      <xdr:col>82</xdr:col>
      <xdr:colOff>107950</xdr:colOff>
      <xdr:row>81</xdr:row>
      <xdr:rowOff>113393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85470</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113393</xdr:rowOff>
    </xdr:from>
    <xdr:to>
      <xdr:col>82</xdr:col>
      <xdr:colOff>196850</xdr:colOff>
      <xdr:row>81</xdr:row>
      <xdr:rowOff>113393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14712</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99785</xdr:rowOff>
    </xdr:from>
    <xdr:to>
      <xdr:col>82</xdr:col>
      <xdr:colOff>196850</xdr:colOff>
      <xdr:row>72</xdr:row>
      <xdr:rowOff>99785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113393</xdr:rowOff>
    </xdr:from>
    <xdr:to>
      <xdr:col>82</xdr:col>
      <xdr:colOff>107950</xdr:colOff>
      <xdr:row>76</xdr:row>
      <xdr:rowOff>121557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629243"/>
          <a:ext cx="838200" cy="5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67327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113393</xdr:rowOff>
    </xdr:from>
    <xdr:to>
      <xdr:col>78</xdr:col>
      <xdr:colOff>69850</xdr:colOff>
      <xdr:row>73</xdr:row>
      <xdr:rowOff>167822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2629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146957</xdr:rowOff>
    </xdr:from>
    <xdr:to>
      <xdr:col>78</xdr:col>
      <xdr:colOff>120650</xdr:colOff>
      <xdr:row>77</xdr:row>
      <xdr:rowOff>77107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61884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167822</xdr:rowOff>
    </xdr:from>
    <xdr:to>
      <xdr:col>73</xdr:col>
      <xdr:colOff>180975</xdr:colOff>
      <xdr:row>75</xdr:row>
      <xdr:rowOff>53522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26836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70048</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0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75</xdr:row>
      <xdr:rowOff>53522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814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0</xdr:rowOff>
    </xdr:from>
    <xdr:to>
      <xdr:col>69</xdr:col>
      <xdr:colOff>142875</xdr:colOff>
      <xdr:row>74</xdr:row>
      <xdr:rowOff>101600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15620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70757</xdr:rowOff>
    </xdr:from>
    <xdr:to>
      <xdr:col>82</xdr:col>
      <xdr:colOff>158750</xdr:colOff>
      <xdr:row>77</xdr:row>
      <xdr:rowOff>907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87284</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62593</xdr:rowOff>
    </xdr:from>
    <xdr:to>
      <xdr:col>78</xdr:col>
      <xdr:colOff>120650</xdr:colOff>
      <xdr:row>73</xdr:row>
      <xdr:rowOff>164193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57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2920</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347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117022</xdr:rowOff>
    </xdr:from>
    <xdr:to>
      <xdr:col>74</xdr:col>
      <xdr:colOff>31750</xdr:colOff>
      <xdr:row>74</xdr:row>
      <xdr:rowOff>47172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57349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2722</xdr:rowOff>
    </xdr:from>
    <xdr:to>
      <xdr:col>69</xdr:col>
      <xdr:colOff>142875</xdr:colOff>
      <xdr:row>75</xdr:row>
      <xdr:rowOff>104322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89098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94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岩手県金ケ崎町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126733</xdr:rowOff>
    </xdr:from>
    <xdr:to>
      <xdr:col>29</xdr:col>
      <xdr:colOff>127000</xdr:colOff>
      <xdr:row>16</xdr:row>
      <xdr:rowOff>52946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46108"/>
          <a:ext cx="647700" cy="97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86263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52946</xdr:rowOff>
    </xdr:from>
    <xdr:to>
      <xdr:col>26</xdr:col>
      <xdr:colOff>50800</xdr:colOff>
      <xdr:row>16</xdr:row>
      <xdr:rowOff>113297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43771"/>
          <a:ext cx="698500" cy="60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9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113297</xdr:rowOff>
    </xdr:from>
    <xdr:to>
      <xdr:col>22</xdr:col>
      <xdr:colOff>114300</xdr:colOff>
      <xdr:row>16</xdr:row>
      <xdr:rowOff>148920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04122"/>
          <a:ext cx="698500" cy="35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152100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4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148920</xdr:rowOff>
    </xdr:from>
    <xdr:to>
      <xdr:col>18</xdr:col>
      <xdr:colOff>177800</xdr:colOff>
      <xdr:row>17</xdr:row>
      <xdr:rowOff>48044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39745"/>
          <a:ext cx="698500" cy="70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18051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8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101744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75933</xdr:rowOff>
    </xdr:from>
    <xdr:to>
      <xdr:col>29</xdr:col>
      <xdr:colOff>177800</xdr:colOff>
      <xdr:row>16</xdr:row>
      <xdr:rowOff>6083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95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48010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2146</xdr:rowOff>
    </xdr:from>
    <xdr:to>
      <xdr:col>26</xdr:col>
      <xdr:colOff>101600</xdr:colOff>
      <xdr:row>16</xdr:row>
      <xdr:rowOff>103746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92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113923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61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62497</xdr:rowOff>
    </xdr:from>
    <xdr:to>
      <xdr:col>22</xdr:col>
      <xdr:colOff>165100</xdr:colOff>
      <xdr:row>16</xdr:row>
      <xdr:rowOff>164097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53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2824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98120</xdr:rowOff>
    </xdr:from>
    <xdr:to>
      <xdr:col>19</xdr:col>
      <xdr:colOff>38100</xdr:colOff>
      <xdr:row>17</xdr:row>
      <xdr:rowOff>28270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88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38447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5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168694</xdr:rowOff>
    </xdr:from>
    <xdr:to>
      <xdr:col>15</xdr:col>
      <xdr:colOff>101600</xdr:colOff>
      <xdr:row>17</xdr:row>
      <xdr:rowOff>98844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59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83621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4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230594</xdr:rowOff>
    </xdr:from>
    <xdr:to>
      <xdr:col>29</xdr:col>
      <xdr:colOff>127000</xdr:colOff>
      <xdr:row>34</xdr:row>
      <xdr:rowOff>249949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498044"/>
          <a:ext cx="647700" cy="19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12101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22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203619</xdr:rowOff>
    </xdr:from>
    <xdr:to>
      <xdr:col>26</xdr:col>
      <xdr:colOff>50800</xdr:colOff>
      <xdr:row>34</xdr:row>
      <xdr:rowOff>230594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471069"/>
          <a:ext cx="698500" cy="26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128535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38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137497</xdr:rowOff>
    </xdr:from>
    <xdr:to>
      <xdr:col>22</xdr:col>
      <xdr:colOff>114300</xdr:colOff>
      <xdr:row>34</xdr:row>
      <xdr:rowOff>203619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404947"/>
          <a:ext cx="698500" cy="66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105618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1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137497</xdr:rowOff>
    </xdr:from>
    <xdr:to>
      <xdr:col>18</xdr:col>
      <xdr:colOff>177800</xdr:colOff>
      <xdr:row>34</xdr:row>
      <xdr:rowOff>157004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404947"/>
          <a:ext cx="698500" cy="19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138345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4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169073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7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199149</xdr:rowOff>
    </xdr:from>
    <xdr:to>
      <xdr:col>29</xdr:col>
      <xdr:colOff>177800</xdr:colOff>
      <xdr:row>34</xdr:row>
      <xdr:rowOff>300749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66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44226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1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179794</xdr:rowOff>
    </xdr:from>
    <xdr:to>
      <xdr:col>26</xdr:col>
      <xdr:colOff>101600</xdr:colOff>
      <xdr:row>34</xdr:row>
      <xdr:rowOff>281394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47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291571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16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152819</xdr:rowOff>
    </xdr:from>
    <xdr:to>
      <xdr:col>22</xdr:col>
      <xdr:colOff>165100</xdr:colOff>
      <xdr:row>34</xdr:row>
      <xdr:rowOff>254419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20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264596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8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86697</xdr:rowOff>
    </xdr:from>
    <xdr:to>
      <xdr:col>19</xdr:col>
      <xdr:colOff>38100</xdr:colOff>
      <xdr:row>34</xdr:row>
      <xdr:rowOff>188297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354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198474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2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106204</xdr:rowOff>
    </xdr:from>
    <xdr:to>
      <xdr:col>15</xdr:col>
      <xdr:colOff>101600</xdr:colOff>
      <xdr:row>34</xdr:row>
      <xdr:rowOff>207804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373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217981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4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岩手県金ケ崎町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15,119
14,843
179.76
11,151,077
10,798,052
315,714
5,706,143
6,194,671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107848</xdr:rowOff>
    </xdr:from>
    <xdr:to>
      <xdr:col>24</xdr:col>
      <xdr:colOff>63500</xdr:colOff>
      <xdr:row>36</xdr:row>
      <xdr:rowOff>30137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08598"/>
          <a:ext cx="838200" cy="9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56240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5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30137</xdr:rowOff>
    </xdr:from>
    <xdr:to>
      <xdr:col>19</xdr:col>
      <xdr:colOff>177800</xdr:colOff>
      <xdr:row>36</xdr:row>
      <xdr:rowOff>62522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02337"/>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90466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50597</xdr:rowOff>
    </xdr:from>
    <xdr:to>
      <xdr:col>15</xdr:col>
      <xdr:colOff>50800</xdr:colOff>
      <xdr:row>36</xdr:row>
      <xdr:rowOff>62522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22797"/>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105198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50597</xdr:rowOff>
    </xdr:from>
    <xdr:to>
      <xdr:col>10</xdr:col>
      <xdr:colOff>114300</xdr:colOff>
      <xdr:row>36</xdr:row>
      <xdr:rowOff>127572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2797"/>
          <a:ext cx="889000" cy="7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130319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19207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57048</xdr:rowOff>
    </xdr:from>
    <xdr:to>
      <xdr:col>24</xdr:col>
      <xdr:colOff>114300</xdr:colOff>
      <xdr:row>35</xdr:row>
      <xdr:rowOff>158648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35475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150787</xdr:rowOff>
    </xdr:from>
    <xdr:to>
      <xdr:col>20</xdr:col>
      <xdr:colOff>38100</xdr:colOff>
      <xdr:row>36</xdr:row>
      <xdr:rowOff>80937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72064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4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11722</xdr:rowOff>
    </xdr:from>
    <xdr:to>
      <xdr:col>15</xdr:col>
      <xdr:colOff>101600</xdr:colOff>
      <xdr:row>36</xdr:row>
      <xdr:rowOff>113322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129849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5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171247</xdr:rowOff>
    </xdr:from>
    <xdr:to>
      <xdr:col>10</xdr:col>
      <xdr:colOff>165100</xdr:colOff>
      <xdr:row>36</xdr:row>
      <xdr:rowOff>101397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117924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4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76772</xdr:rowOff>
    </xdr:from>
    <xdr:to>
      <xdr:col>6</xdr:col>
      <xdr:colOff>38100</xdr:colOff>
      <xdr:row>37</xdr:row>
      <xdr:rowOff>6922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23449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2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160602</xdr:rowOff>
    </xdr:from>
    <xdr:to>
      <xdr:col>24</xdr:col>
      <xdr:colOff>63500</xdr:colOff>
      <xdr:row>58</xdr:row>
      <xdr:rowOff>24165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33252"/>
          <a:ext cx="838200" cy="3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12674</xdr:rowOff>
    </xdr:from>
    <xdr:to>
      <xdr:col>19</xdr:col>
      <xdr:colOff>177800</xdr:colOff>
      <xdr:row>58</xdr:row>
      <xdr:rowOff>24165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5677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69874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12674</xdr:rowOff>
    </xdr:from>
    <xdr:to>
      <xdr:col>15</xdr:col>
      <xdr:colOff>50800</xdr:colOff>
      <xdr:row>58</xdr:row>
      <xdr:rowOff>23565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56774"/>
          <a:ext cx="889000" cy="1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72347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23565</xdr:rowOff>
    </xdr:from>
    <xdr:to>
      <xdr:col>10</xdr:col>
      <xdr:colOff>114300</xdr:colOff>
      <xdr:row>58</xdr:row>
      <xdr:rowOff>28429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67665"/>
          <a:ext cx="889000" cy="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81711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85944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3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109802</xdr:rowOff>
    </xdr:from>
    <xdr:to>
      <xdr:col>24</xdr:col>
      <xdr:colOff>114300</xdr:colOff>
      <xdr:row>58</xdr:row>
      <xdr:rowOff>39952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8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71486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4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144815</xdr:rowOff>
    </xdr:from>
    <xdr:to>
      <xdr:col>20</xdr:col>
      <xdr:colOff>38100</xdr:colOff>
      <xdr:row>58</xdr:row>
      <xdr:rowOff>74965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1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91492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133324</xdr:rowOff>
    </xdr:from>
    <xdr:to>
      <xdr:col>15</xdr:col>
      <xdr:colOff>101600</xdr:colOff>
      <xdr:row>58</xdr:row>
      <xdr:rowOff>63474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0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80001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8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144215</xdr:rowOff>
    </xdr:from>
    <xdr:to>
      <xdr:col>10</xdr:col>
      <xdr:colOff>165100</xdr:colOff>
      <xdr:row>58</xdr:row>
      <xdr:rowOff>74365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1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90892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92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149079</xdr:rowOff>
    </xdr:from>
    <xdr:to>
      <xdr:col>6</xdr:col>
      <xdr:colOff>38100</xdr:colOff>
      <xdr:row>58</xdr:row>
      <xdr:rowOff>79229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2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95756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69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151664</xdr:rowOff>
    </xdr:from>
    <xdr:to>
      <xdr:col>24</xdr:col>
      <xdr:colOff>63500</xdr:colOff>
      <xdr:row>75</xdr:row>
      <xdr:rowOff>127203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838964"/>
          <a:ext cx="838200" cy="1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95445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2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97790</xdr:rowOff>
    </xdr:from>
    <xdr:to>
      <xdr:col>19</xdr:col>
      <xdr:colOff>177800</xdr:colOff>
      <xdr:row>75</xdr:row>
      <xdr:rowOff>127203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785090"/>
          <a:ext cx="889000" cy="20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111713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56680</xdr:rowOff>
    </xdr:from>
    <xdr:to>
      <xdr:col>15</xdr:col>
      <xdr:colOff>50800</xdr:colOff>
      <xdr:row>74</xdr:row>
      <xdr:rowOff>97790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572530"/>
          <a:ext cx="889000" cy="21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88320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8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50165</xdr:rowOff>
    </xdr:from>
    <xdr:to>
      <xdr:col>10</xdr:col>
      <xdr:colOff>114300</xdr:colOff>
      <xdr:row>73</xdr:row>
      <xdr:rowOff>56680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2394565"/>
          <a:ext cx="889000" cy="17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69118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69003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7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100864</xdr:rowOff>
    </xdr:from>
    <xdr:to>
      <xdr:col>24</xdr:col>
      <xdr:colOff>114300</xdr:colOff>
      <xdr:row>75</xdr:row>
      <xdr:rowOff>31014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78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123741</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63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76403</xdr:rowOff>
    </xdr:from>
    <xdr:to>
      <xdr:col>20</xdr:col>
      <xdr:colOff>38100</xdr:colOff>
      <xdr:row>76</xdr:row>
      <xdr:rowOff>6553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93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23080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71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46990</xdr:rowOff>
    </xdr:from>
    <xdr:to>
      <xdr:col>15</xdr:col>
      <xdr:colOff>101600</xdr:colOff>
      <xdr:row>74</xdr:row>
      <xdr:rowOff>148590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7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165117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50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5880</xdr:rowOff>
    </xdr:from>
    <xdr:to>
      <xdr:col>10</xdr:col>
      <xdr:colOff>165100</xdr:colOff>
      <xdr:row>73</xdr:row>
      <xdr:rowOff>107480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5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124007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29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170815</xdr:rowOff>
    </xdr:from>
    <xdr:to>
      <xdr:col>6</xdr:col>
      <xdr:colOff>38100</xdr:colOff>
      <xdr:row>72</xdr:row>
      <xdr:rowOff>100965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34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117492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11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47358</xdr:rowOff>
    </xdr:from>
    <xdr:to>
      <xdr:col>24</xdr:col>
      <xdr:colOff>63500</xdr:colOff>
      <xdr:row>93</xdr:row>
      <xdr:rowOff>121489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992208"/>
          <a:ext cx="838200" cy="7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53585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69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121489</xdr:rowOff>
    </xdr:from>
    <xdr:to>
      <xdr:col>19</xdr:col>
      <xdr:colOff>177800</xdr:colOff>
      <xdr:row>94</xdr:row>
      <xdr:rowOff>14160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066339"/>
          <a:ext cx="889000" cy="6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68787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103784</xdr:rowOff>
    </xdr:from>
    <xdr:to>
      <xdr:col>15</xdr:col>
      <xdr:colOff>50800</xdr:colOff>
      <xdr:row>94</xdr:row>
      <xdr:rowOff>14160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048634"/>
          <a:ext cx="889000" cy="8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164520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103784</xdr:rowOff>
    </xdr:from>
    <xdr:to>
      <xdr:col>10</xdr:col>
      <xdr:colOff>114300</xdr:colOff>
      <xdr:row>95</xdr:row>
      <xdr:rowOff>32614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048634"/>
          <a:ext cx="889000" cy="27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0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20972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168008</xdr:rowOff>
    </xdr:from>
    <xdr:to>
      <xdr:col>24</xdr:col>
      <xdr:colOff>114300</xdr:colOff>
      <xdr:row>93</xdr:row>
      <xdr:rowOff>98158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19435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9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70689</xdr:rowOff>
    </xdr:from>
    <xdr:to>
      <xdr:col>20</xdr:col>
      <xdr:colOff>38100</xdr:colOff>
      <xdr:row>94</xdr:row>
      <xdr:rowOff>839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1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17366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79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134810</xdr:rowOff>
    </xdr:from>
    <xdr:to>
      <xdr:col>15</xdr:col>
      <xdr:colOff>101600</xdr:colOff>
      <xdr:row>94</xdr:row>
      <xdr:rowOff>64960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7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81487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585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52984</xdr:rowOff>
    </xdr:from>
    <xdr:to>
      <xdr:col>10</xdr:col>
      <xdr:colOff>165100</xdr:colOff>
      <xdr:row>93</xdr:row>
      <xdr:rowOff>154584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171111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77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153264</xdr:rowOff>
    </xdr:from>
    <xdr:to>
      <xdr:col>6</xdr:col>
      <xdr:colOff>38100</xdr:colOff>
      <xdr:row>95</xdr:row>
      <xdr:rowOff>83414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6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99941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04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160045</xdr:rowOff>
    </xdr:from>
    <xdr:to>
      <xdr:col>55</xdr:col>
      <xdr:colOff>0</xdr:colOff>
      <xdr:row>35</xdr:row>
      <xdr:rowOff>164668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160795"/>
          <a:ext cx="838200" cy="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116193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45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158464</xdr:rowOff>
    </xdr:from>
    <xdr:to>
      <xdr:col>50</xdr:col>
      <xdr:colOff>114300</xdr:colOff>
      <xdr:row>35</xdr:row>
      <xdr:rowOff>164668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159214"/>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68932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2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129783</xdr:rowOff>
    </xdr:from>
    <xdr:to>
      <xdr:col>45</xdr:col>
      <xdr:colOff>177800</xdr:colOff>
      <xdr:row>35</xdr:row>
      <xdr:rowOff>158464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130533"/>
          <a:ext cx="889000" cy="2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75822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2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69195</xdr:rowOff>
    </xdr:from>
    <xdr:to>
      <xdr:col>41</xdr:col>
      <xdr:colOff>50800</xdr:colOff>
      <xdr:row>35</xdr:row>
      <xdr:rowOff>129783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727045"/>
          <a:ext cx="889000" cy="40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105979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27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139930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109245</xdr:rowOff>
    </xdr:from>
    <xdr:to>
      <xdr:col>55</xdr:col>
      <xdr:colOff>50800</xdr:colOff>
      <xdr:row>36</xdr:row>
      <xdr:rowOff>39395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87672</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8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113868</xdr:rowOff>
    </xdr:from>
    <xdr:to>
      <xdr:col>50</xdr:col>
      <xdr:colOff>165100</xdr:colOff>
      <xdr:row>36</xdr:row>
      <xdr:rowOff>44018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1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60545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88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107664</xdr:rowOff>
    </xdr:from>
    <xdr:to>
      <xdr:col>46</xdr:col>
      <xdr:colOff>38100</xdr:colOff>
      <xdr:row>36</xdr:row>
      <xdr:rowOff>37814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0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54341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88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78983</xdr:rowOff>
    </xdr:from>
    <xdr:to>
      <xdr:col>41</xdr:col>
      <xdr:colOff>101600</xdr:colOff>
      <xdr:row>36</xdr:row>
      <xdr:rowOff>9133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07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25660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85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18395</xdr:rowOff>
    </xdr:from>
    <xdr:to>
      <xdr:col>36</xdr:col>
      <xdr:colOff>165100</xdr:colOff>
      <xdr:row>33</xdr:row>
      <xdr:rowOff>119995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6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136522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45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28664</xdr:rowOff>
    </xdr:from>
    <xdr:to>
      <xdr:col>55</xdr:col>
      <xdr:colOff>0</xdr:colOff>
      <xdr:row>58</xdr:row>
      <xdr:rowOff>63805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972764"/>
          <a:ext cx="838200" cy="3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112883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42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28664</xdr:rowOff>
    </xdr:from>
    <xdr:to>
      <xdr:col>50</xdr:col>
      <xdr:colOff>114300</xdr:colOff>
      <xdr:row>59</xdr:row>
      <xdr:rowOff>50674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72764"/>
          <a:ext cx="889000" cy="19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109634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3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98753</xdr:rowOff>
    </xdr:from>
    <xdr:to>
      <xdr:col>45</xdr:col>
      <xdr:colOff>177800</xdr:colOff>
      <xdr:row>59</xdr:row>
      <xdr:rowOff>50674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42853"/>
          <a:ext cx="889000" cy="12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161828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9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43349</xdr:rowOff>
    </xdr:from>
    <xdr:to>
      <xdr:col>41</xdr:col>
      <xdr:colOff>50800</xdr:colOff>
      <xdr:row>58</xdr:row>
      <xdr:rowOff>98753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87449"/>
          <a:ext cx="889000" cy="5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153827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58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116707</xdr:rowOff>
    </xdr:from>
    <xdr:to>
      <xdr:col>36</xdr:col>
      <xdr:colOff>165100</xdr:colOff>
      <xdr:row>57</xdr:row>
      <xdr:rowOff>46857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63384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9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13005</xdr:rowOff>
    </xdr:from>
    <xdr:to>
      <xdr:col>55</xdr:col>
      <xdr:colOff>50800</xdr:colOff>
      <xdr:row>58</xdr:row>
      <xdr:rowOff>114605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162882</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149314</xdr:rowOff>
    </xdr:from>
    <xdr:to>
      <xdr:col>50</xdr:col>
      <xdr:colOff>165100</xdr:colOff>
      <xdr:row>58</xdr:row>
      <xdr:rowOff>79464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2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70591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1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171324</xdr:rowOff>
    </xdr:from>
    <xdr:to>
      <xdr:col>46</xdr:col>
      <xdr:colOff>38100</xdr:colOff>
      <xdr:row>59</xdr:row>
      <xdr:rowOff>101474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11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92601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20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47953</xdr:rowOff>
    </xdr:from>
    <xdr:to>
      <xdr:col>41</xdr:col>
      <xdr:colOff>101600</xdr:colOff>
      <xdr:row>58</xdr:row>
      <xdr:rowOff>149553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9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140680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8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163999</xdr:rowOff>
    </xdr:from>
    <xdr:to>
      <xdr:col>36</xdr:col>
      <xdr:colOff>165100</xdr:colOff>
      <xdr:row>58</xdr:row>
      <xdr:rowOff>94149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3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85276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2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163557</xdr:rowOff>
    </xdr:from>
    <xdr:to>
      <xdr:col>55</xdr:col>
      <xdr:colOff>0</xdr:colOff>
      <xdr:row>78</xdr:row>
      <xdr:rowOff>77713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65207"/>
          <a:ext cx="838200" cy="8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163557</xdr:rowOff>
    </xdr:from>
    <xdr:to>
      <xdr:col>50</xdr:col>
      <xdr:colOff>114300</xdr:colOff>
      <xdr:row>78</xdr:row>
      <xdr:rowOff>64270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65207"/>
          <a:ext cx="889000" cy="7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41825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41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27677</xdr:rowOff>
    </xdr:from>
    <xdr:to>
      <xdr:col>45</xdr:col>
      <xdr:colOff>177800</xdr:colOff>
      <xdr:row>78</xdr:row>
      <xdr:rowOff>64270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00777"/>
          <a:ext cx="889000" cy="3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168101</xdr:rowOff>
    </xdr:from>
    <xdr:to>
      <xdr:col>41</xdr:col>
      <xdr:colOff>50800</xdr:colOff>
      <xdr:row>78</xdr:row>
      <xdr:rowOff>27677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69751"/>
          <a:ext cx="889000" cy="3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51984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4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26913</xdr:rowOff>
    </xdr:from>
    <xdr:to>
      <xdr:col>55</xdr:col>
      <xdr:colOff>50800</xdr:colOff>
      <xdr:row>78</xdr:row>
      <xdr:rowOff>128513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0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113290</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1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112757</xdr:rowOff>
    </xdr:from>
    <xdr:to>
      <xdr:col>50</xdr:col>
      <xdr:colOff>165100</xdr:colOff>
      <xdr:row>78</xdr:row>
      <xdr:rowOff>42907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59434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0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13470</xdr:rowOff>
    </xdr:from>
    <xdr:to>
      <xdr:col>46</xdr:col>
      <xdr:colOff>38100</xdr:colOff>
      <xdr:row>78</xdr:row>
      <xdr:rowOff>115070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8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106197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148327</xdr:rowOff>
    </xdr:from>
    <xdr:to>
      <xdr:col>41</xdr:col>
      <xdr:colOff>101600</xdr:colOff>
      <xdr:row>78</xdr:row>
      <xdr:rowOff>78477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4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69604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117301</xdr:rowOff>
    </xdr:from>
    <xdr:to>
      <xdr:col>36</xdr:col>
      <xdr:colOff>165100</xdr:colOff>
      <xdr:row>78</xdr:row>
      <xdr:rowOff>47451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1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63978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09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17627</xdr:rowOff>
    </xdr:from>
    <xdr:to>
      <xdr:col>55</xdr:col>
      <xdr:colOff>0</xdr:colOff>
      <xdr:row>97</xdr:row>
      <xdr:rowOff>75105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648277"/>
          <a:ext cx="838200" cy="5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125317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3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75105</xdr:rowOff>
    </xdr:from>
    <xdr:to>
      <xdr:col>50</xdr:col>
      <xdr:colOff>114300</xdr:colOff>
      <xdr:row>97</xdr:row>
      <xdr:rowOff>170386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705755"/>
          <a:ext cx="889000" cy="9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40005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3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110592</xdr:rowOff>
    </xdr:from>
    <xdr:to>
      <xdr:col>45</xdr:col>
      <xdr:colOff>177800</xdr:colOff>
      <xdr:row>97</xdr:row>
      <xdr:rowOff>170386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741242"/>
          <a:ext cx="889000" cy="5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88963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3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110592</xdr:rowOff>
    </xdr:from>
    <xdr:to>
      <xdr:col>41</xdr:col>
      <xdr:colOff>50800</xdr:colOff>
      <xdr:row>97</xdr:row>
      <xdr:rowOff>122715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41242"/>
          <a:ext cx="889000" cy="1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89412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7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2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138277</xdr:rowOff>
    </xdr:from>
    <xdr:to>
      <xdr:col>55</xdr:col>
      <xdr:colOff>50800</xdr:colOff>
      <xdr:row>97</xdr:row>
      <xdr:rowOff>68427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59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116704</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57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24305</xdr:rowOff>
    </xdr:from>
    <xdr:to>
      <xdr:col>50</xdr:col>
      <xdr:colOff>165100</xdr:colOff>
      <xdr:row>97</xdr:row>
      <xdr:rowOff>125905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5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117032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7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119586</xdr:rowOff>
    </xdr:from>
    <xdr:to>
      <xdr:col>46</xdr:col>
      <xdr:colOff>38100</xdr:colOff>
      <xdr:row>98</xdr:row>
      <xdr:rowOff>49736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40863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4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59792</xdr:rowOff>
    </xdr:from>
    <xdr:to>
      <xdr:col>41</xdr:col>
      <xdr:colOff>101600</xdr:colOff>
      <xdr:row>97</xdr:row>
      <xdr:rowOff>161392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9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152519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8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71915</xdr:rowOff>
    </xdr:from>
    <xdr:to>
      <xdr:col>36</xdr:col>
      <xdr:colOff>165100</xdr:colOff>
      <xdr:row>98</xdr:row>
      <xdr:rowOff>2065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164642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85277</xdr:rowOff>
    </xdr:from>
    <xdr:to>
      <xdr:col>85</xdr:col>
      <xdr:colOff>127000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771827"/>
          <a:ext cx="8382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98144</xdr:rowOff>
    </xdr:from>
    <xdr:to>
      <xdr:col>81</xdr:col>
      <xdr:colOff>50800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84694"/>
          <a:ext cx="889000" cy="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98144</xdr:rowOff>
    </xdr:from>
    <xdr:to>
      <xdr:col>76</xdr:col>
      <xdr:colOff>114300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784694"/>
          <a:ext cx="889000" cy="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65813</xdr:rowOff>
    </xdr:from>
    <xdr:to>
      <xdr:col>71</xdr:col>
      <xdr:colOff>177800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52363"/>
          <a:ext cx="889000" cy="3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49473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34477</xdr:rowOff>
    </xdr:from>
    <xdr:to>
      <xdr:col>85</xdr:col>
      <xdr:colOff>177800</xdr:colOff>
      <xdr:row>39</xdr:row>
      <xdr:rowOff>136077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120854</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35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47344</xdr:rowOff>
    </xdr:from>
    <xdr:to>
      <xdr:col>76</xdr:col>
      <xdr:colOff>165100</xdr:colOff>
      <xdr:row>39</xdr:row>
      <xdr:rowOff>148944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73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140071</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35333" y="6826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15013</xdr:rowOff>
    </xdr:from>
    <xdr:to>
      <xdr:col>67</xdr:col>
      <xdr:colOff>101600</xdr:colOff>
      <xdr:row>39</xdr:row>
      <xdr:rowOff>116613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70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107740</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79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96038</xdr:rowOff>
    </xdr:from>
    <xdr:to>
      <xdr:col>85</xdr:col>
      <xdr:colOff>127000</xdr:colOff>
      <xdr:row>75</xdr:row>
      <xdr:rowOff>115595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954788"/>
          <a:ext cx="838200" cy="1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131056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646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44856</xdr:rowOff>
    </xdr:from>
    <xdr:to>
      <xdr:col>81</xdr:col>
      <xdr:colOff>50800</xdr:colOff>
      <xdr:row>75</xdr:row>
      <xdr:rowOff>96038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903606"/>
          <a:ext cx="889000" cy="5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58259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167501</xdr:rowOff>
    </xdr:from>
    <xdr:to>
      <xdr:col>76</xdr:col>
      <xdr:colOff>114300</xdr:colOff>
      <xdr:row>75</xdr:row>
      <xdr:rowOff>44856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2854801"/>
          <a:ext cx="889000" cy="4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35018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167501</xdr:rowOff>
    </xdr:from>
    <xdr:to>
      <xdr:col>71</xdr:col>
      <xdr:colOff>177800</xdr:colOff>
      <xdr:row>75</xdr:row>
      <xdr:rowOff>28931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854801"/>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59008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86351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64795</xdr:rowOff>
    </xdr:from>
    <xdr:to>
      <xdr:col>85</xdr:col>
      <xdr:colOff>177800</xdr:colOff>
      <xdr:row>75</xdr:row>
      <xdr:rowOff>166396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9235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43222</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90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45238</xdr:rowOff>
    </xdr:from>
    <xdr:to>
      <xdr:col>81</xdr:col>
      <xdr:colOff>101600</xdr:colOff>
      <xdr:row>75</xdr:row>
      <xdr:rowOff>146838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9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137965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165506</xdr:rowOff>
    </xdr:from>
    <xdr:to>
      <xdr:col>76</xdr:col>
      <xdr:colOff>165100</xdr:colOff>
      <xdr:row>75</xdr:row>
      <xdr:rowOff>95656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85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86783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4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116701</xdr:rowOff>
    </xdr:from>
    <xdr:to>
      <xdr:col>72</xdr:col>
      <xdr:colOff>38100</xdr:colOff>
      <xdr:row>75</xdr:row>
      <xdr:rowOff>46851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80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37978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149581</xdr:rowOff>
    </xdr:from>
    <xdr:to>
      <xdr:col>67</xdr:col>
      <xdr:colOff>101600</xdr:colOff>
      <xdr:row>75</xdr:row>
      <xdr:rowOff>79731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83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70858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92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66142</xdr:rowOff>
    </xdr:from>
    <xdr:to>
      <xdr:col>85</xdr:col>
      <xdr:colOff>127000</xdr:colOff>
      <xdr:row>94</xdr:row>
      <xdr:rowOff>147892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5839542"/>
          <a:ext cx="838200" cy="42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61828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2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108865</xdr:rowOff>
    </xdr:from>
    <xdr:to>
      <xdr:col>81</xdr:col>
      <xdr:colOff>50800</xdr:colOff>
      <xdr:row>94</xdr:row>
      <xdr:rowOff>147892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5882265"/>
          <a:ext cx="889000" cy="38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70896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7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108865</xdr:rowOff>
    </xdr:from>
    <xdr:to>
      <xdr:col>76</xdr:col>
      <xdr:colOff>114300</xdr:colOff>
      <xdr:row>92</xdr:row>
      <xdr:rowOff>121399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5882265"/>
          <a:ext cx="889000" cy="1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171353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6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84252</xdr:rowOff>
    </xdr:from>
    <xdr:to>
      <xdr:col>71</xdr:col>
      <xdr:colOff>177800</xdr:colOff>
      <xdr:row>92</xdr:row>
      <xdr:rowOff>121399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5857652"/>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115473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7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15867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1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15342</xdr:rowOff>
    </xdr:from>
    <xdr:to>
      <xdr:col>85</xdr:col>
      <xdr:colOff>177800</xdr:colOff>
      <xdr:row>92</xdr:row>
      <xdr:rowOff>116942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578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38219</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564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97092</xdr:rowOff>
    </xdr:from>
    <xdr:to>
      <xdr:col>81</xdr:col>
      <xdr:colOff>101600</xdr:colOff>
      <xdr:row>95</xdr:row>
      <xdr:rowOff>27242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2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43769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598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58065</xdr:rowOff>
    </xdr:from>
    <xdr:to>
      <xdr:col>76</xdr:col>
      <xdr:colOff>165100</xdr:colOff>
      <xdr:row>92</xdr:row>
      <xdr:rowOff>159665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583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4742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560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70599</xdr:rowOff>
    </xdr:from>
    <xdr:to>
      <xdr:col>72</xdr:col>
      <xdr:colOff>38100</xdr:colOff>
      <xdr:row>93</xdr:row>
      <xdr:rowOff>749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584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17276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56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33452</xdr:rowOff>
    </xdr:from>
    <xdr:to>
      <xdr:col>67</xdr:col>
      <xdr:colOff>101600</xdr:colOff>
      <xdr:row>92</xdr:row>
      <xdr:rowOff>135052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58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151579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558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19342</xdr:rowOff>
    </xdr:from>
    <xdr:to>
      <xdr:col>116</xdr:col>
      <xdr:colOff>63500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534442"/>
          <a:ext cx="8382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115606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116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59580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6883</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521983"/>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80268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6883</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6521983"/>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61180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34148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139992</xdr:rowOff>
    </xdr:from>
    <xdr:to>
      <xdr:col>116</xdr:col>
      <xdr:colOff>114300</xdr:colOff>
      <xdr:row>38</xdr:row>
      <xdr:rowOff>70142</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54919</xdr:rowOff>
    </xdr:from>
    <xdr:ext cx="378565"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398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127533</xdr:rowOff>
    </xdr:from>
    <xdr:to>
      <xdr:col>102</xdr:col>
      <xdr:colOff>165100</xdr:colOff>
      <xdr:row>38</xdr:row>
      <xdr:rowOff>57683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7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48810</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6017" y="6563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127584</xdr:rowOff>
    </xdr:from>
    <xdr:to>
      <xdr:col>116</xdr:col>
      <xdr:colOff>63500</xdr:colOff>
      <xdr:row>58</xdr:row>
      <xdr:rowOff>127676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10071684"/>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130705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31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127676</xdr:rowOff>
    </xdr:from>
    <xdr:to>
      <xdr:col>111</xdr:col>
      <xdr:colOff>177800</xdr:colOff>
      <xdr:row>58</xdr:row>
      <xdr:rowOff>127722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10071776"/>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60631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6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127722</xdr:rowOff>
    </xdr:from>
    <xdr:to>
      <xdr:col>107</xdr:col>
      <xdr:colOff>50800</xdr:colOff>
      <xdr:row>58</xdr:row>
      <xdr:rowOff>127859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07182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127859</xdr:rowOff>
    </xdr:from>
    <xdr:to>
      <xdr:col>102</xdr:col>
      <xdr:colOff>114300</xdr:colOff>
      <xdr:row>58</xdr:row>
      <xdr:rowOff>127950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1007195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44264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76679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76784</xdr:rowOff>
    </xdr:from>
    <xdr:to>
      <xdr:col>116</xdr:col>
      <xdr:colOff>114300</xdr:colOff>
      <xdr:row>59</xdr:row>
      <xdr:rowOff>6934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163161</xdr:rowOff>
    </xdr:from>
    <xdr:ext cx="378565"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35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76876</xdr:rowOff>
    </xdr:from>
    <xdr:to>
      <xdr:col>112</xdr:col>
      <xdr:colOff>38100</xdr:colOff>
      <xdr:row>59</xdr:row>
      <xdr:rowOff>7026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169603</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4017" y="10113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76922</xdr:rowOff>
    </xdr:from>
    <xdr:to>
      <xdr:col>107</xdr:col>
      <xdr:colOff>101600</xdr:colOff>
      <xdr:row>59</xdr:row>
      <xdr:rowOff>7072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2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169649</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5017" y="10113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77059</xdr:rowOff>
    </xdr:from>
    <xdr:to>
      <xdr:col>102</xdr:col>
      <xdr:colOff>165100</xdr:colOff>
      <xdr:row>59</xdr:row>
      <xdr:rowOff>7209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169786</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10113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77150</xdr:rowOff>
    </xdr:from>
    <xdr:to>
      <xdr:col>98</xdr:col>
      <xdr:colOff>38100</xdr:colOff>
      <xdr:row>59</xdr:row>
      <xdr:rowOff>7300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169877</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10113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64393</xdr:rowOff>
    </xdr:from>
    <xdr:to>
      <xdr:col>116</xdr:col>
      <xdr:colOff>63500</xdr:colOff>
      <xdr:row>74</xdr:row>
      <xdr:rowOff>75496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751693"/>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117492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46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64393</xdr:rowOff>
    </xdr:from>
    <xdr:to>
      <xdr:col>111</xdr:col>
      <xdr:colOff>177800</xdr:colOff>
      <xdr:row>74</xdr:row>
      <xdr:rowOff>111289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751693"/>
          <a:ext cx="889000" cy="4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56347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2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111289</xdr:rowOff>
    </xdr:from>
    <xdr:to>
      <xdr:col>107</xdr:col>
      <xdr:colOff>50800</xdr:colOff>
      <xdr:row>74</xdr:row>
      <xdr:rowOff>118049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798589"/>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10855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18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105051</xdr:rowOff>
    </xdr:from>
    <xdr:to>
      <xdr:col>102</xdr:col>
      <xdr:colOff>114300</xdr:colOff>
      <xdr:row>74</xdr:row>
      <xdr:rowOff>118049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792351"/>
          <a:ext cx="889000" cy="1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155560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15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77476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24696</xdr:rowOff>
    </xdr:from>
    <xdr:to>
      <xdr:col>116</xdr:col>
      <xdr:colOff>114300</xdr:colOff>
      <xdr:row>74</xdr:row>
      <xdr:rowOff>126296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71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3123</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69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13593</xdr:rowOff>
    </xdr:from>
    <xdr:to>
      <xdr:col>112</xdr:col>
      <xdr:colOff>38100</xdr:colOff>
      <xdr:row>74</xdr:row>
      <xdr:rowOff>115193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70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106320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79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60489</xdr:rowOff>
    </xdr:from>
    <xdr:to>
      <xdr:col>107</xdr:col>
      <xdr:colOff>101600</xdr:colOff>
      <xdr:row>74</xdr:row>
      <xdr:rowOff>162089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74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153216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4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67249</xdr:rowOff>
    </xdr:from>
    <xdr:to>
      <xdr:col>102</xdr:col>
      <xdr:colOff>165100</xdr:colOff>
      <xdr:row>74</xdr:row>
      <xdr:rowOff>168849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75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159976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4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54251</xdr:rowOff>
    </xdr:from>
    <xdr:to>
      <xdr:col>98</xdr:col>
      <xdr:colOff>38100</xdr:colOff>
      <xdr:row>74</xdr:row>
      <xdr:rowOff>155851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74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146978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83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714,204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65,122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義務的経費である人件費は住民一人当たり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109,008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円となっており、類似団体平均に近い数値となっている。公債費は住民一人当たり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48,398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円で、令和２年度以降、類似団体平均を下回っている。扶助費については、住民一人当たり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110,771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％）増となった。近年は、国施策により決算額が増加しているが、類似団体と比較しても、高い水準となっているため、今後、注視する必要がある。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維持補修費は、令和２年度、令和３年度が大雪であったことから、令和４年度以降はその水準を下回っているが、住民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19,686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円と類似団体平均を大きく上回り、前年度比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積立金については、住民一人当たり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92,792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円の昨年度比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33,437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近年は当初予算で財政調整基金を取り崩す編成をするものの、決算剰余金や町税等の増加により取崩額がそのまま積立金となっていたために高い水準となっていたが、令和５年度だけは取崩額まで積立をすることが出来なか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岩手県金ケ崎町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15,119
14,843
179.76
11,151,077
10,798,052
315,714
5,706,143
6,194,671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36504</xdr:rowOff>
    </xdr:from>
    <xdr:to>
      <xdr:col>24</xdr:col>
      <xdr:colOff>63500</xdr:colOff>
      <xdr:row>34</xdr:row>
      <xdr:rowOff>68507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65804"/>
          <a:ext cx="8382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57203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68507</xdr:rowOff>
    </xdr:from>
    <xdr:to>
      <xdr:col>19</xdr:col>
      <xdr:colOff>177800</xdr:colOff>
      <xdr:row>34</xdr:row>
      <xdr:rowOff>129903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97807"/>
          <a:ext cx="889000" cy="6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96392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6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129903</xdr:rowOff>
    </xdr:from>
    <xdr:to>
      <xdr:col>15</xdr:col>
      <xdr:colOff>50800</xdr:colOff>
      <xdr:row>34</xdr:row>
      <xdr:rowOff>138067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5920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144398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129903</xdr:rowOff>
    </xdr:from>
    <xdr:to>
      <xdr:col>10</xdr:col>
      <xdr:colOff>114300</xdr:colOff>
      <xdr:row>34</xdr:row>
      <xdr:rowOff>138067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5920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12463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42834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157154</xdr:rowOff>
    </xdr:from>
    <xdr:to>
      <xdr:col>24</xdr:col>
      <xdr:colOff>114300</xdr:colOff>
      <xdr:row>34</xdr:row>
      <xdr:rowOff>87304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8581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6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17707</xdr:rowOff>
    </xdr:from>
    <xdr:to>
      <xdr:col>20</xdr:col>
      <xdr:colOff>38100</xdr:colOff>
      <xdr:row>34</xdr:row>
      <xdr:rowOff>119307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4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135834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79103</xdr:rowOff>
    </xdr:from>
    <xdr:to>
      <xdr:col>15</xdr:col>
      <xdr:colOff>101600</xdr:colOff>
      <xdr:row>35</xdr:row>
      <xdr:rowOff>9253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0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25780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8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87267</xdr:rowOff>
    </xdr:from>
    <xdr:to>
      <xdr:col>10</xdr:col>
      <xdr:colOff>165100</xdr:colOff>
      <xdr:row>35</xdr:row>
      <xdr:rowOff>17417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1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33944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9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79103</xdr:rowOff>
    </xdr:from>
    <xdr:to>
      <xdr:col>6</xdr:col>
      <xdr:colOff>38100</xdr:colOff>
      <xdr:row>35</xdr:row>
      <xdr:rowOff>9253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0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25780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8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11862</xdr:rowOff>
    </xdr:from>
    <xdr:to>
      <xdr:col>24</xdr:col>
      <xdr:colOff>63500</xdr:colOff>
      <xdr:row>55</xdr:row>
      <xdr:rowOff>81073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270162"/>
          <a:ext cx="838200" cy="24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7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132275</xdr:rowOff>
    </xdr:from>
    <xdr:to>
      <xdr:col>19</xdr:col>
      <xdr:colOff>177800</xdr:colOff>
      <xdr:row>55</xdr:row>
      <xdr:rowOff>81073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390575"/>
          <a:ext cx="889000" cy="1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40864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4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86564</xdr:rowOff>
    </xdr:from>
    <xdr:to>
      <xdr:col>15</xdr:col>
      <xdr:colOff>50800</xdr:colOff>
      <xdr:row>54</xdr:row>
      <xdr:rowOff>132275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344864"/>
          <a:ext cx="889000" cy="4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16697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28966</xdr:rowOff>
    </xdr:from>
    <xdr:to>
      <xdr:col>10</xdr:col>
      <xdr:colOff>114300</xdr:colOff>
      <xdr:row>54</xdr:row>
      <xdr:rowOff>86564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944366"/>
          <a:ext cx="889000" cy="40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145906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132512</xdr:rowOff>
    </xdr:from>
    <xdr:to>
      <xdr:col>24</xdr:col>
      <xdr:colOff>114300</xdr:colOff>
      <xdr:row>54</xdr:row>
      <xdr:rowOff>62662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21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155389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07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30273</xdr:rowOff>
    </xdr:from>
    <xdr:to>
      <xdr:col>20</xdr:col>
      <xdr:colOff>38100</xdr:colOff>
      <xdr:row>55</xdr:row>
      <xdr:rowOff>131873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6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148400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3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81475</xdr:rowOff>
    </xdr:from>
    <xdr:to>
      <xdr:col>15</xdr:col>
      <xdr:colOff>101600</xdr:colOff>
      <xdr:row>55</xdr:row>
      <xdr:rowOff>11625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28152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15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35764</xdr:rowOff>
    </xdr:from>
    <xdr:to>
      <xdr:col>10</xdr:col>
      <xdr:colOff>165100</xdr:colOff>
      <xdr:row>54</xdr:row>
      <xdr:rowOff>137364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29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153891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06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149616</xdr:rowOff>
    </xdr:from>
    <xdr:to>
      <xdr:col>6</xdr:col>
      <xdr:colOff>38100</xdr:colOff>
      <xdr:row>52</xdr:row>
      <xdr:rowOff>79766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89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96293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668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133619</xdr:rowOff>
    </xdr:from>
    <xdr:to>
      <xdr:col>24</xdr:col>
      <xdr:colOff>62865</xdr:colOff>
      <xdr:row>78</xdr:row>
      <xdr:rowOff>93094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5119"/>
          <a:ext cx="1270" cy="13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96921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93094</xdr:rowOff>
    </xdr:from>
    <xdr:to>
      <xdr:col>24</xdr:col>
      <xdr:colOff>152400</xdr:colOff>
      <xdr:row>78</xdr:row>
      <xdr:rowOff>93094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6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80296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1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133619</xdr:rowOff>
    </xdr:from>
    <xdr:to>
      <xdr:col>24</xdr:col>
      <xdr:colOff>152400</xdr:colOff>
      <xdr:row>70</xdr:row>
      <xdr:rowOff>133619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145250</xdr:rowOff>
    </xdr:from>
    <xdr:to>
      <xdr:col>24</xdr:col>
      <xdr:colOff>63500</xdr:colOff>
      <xdr:row>78</xdr:row>
      <xdr:rowOff>5612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46900"/>
          <a:ext cx="838200" cy="3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57635</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6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34759</xdr:rowOff>
    </xdr:from>
    <xdr:to>
      <xdr:col>24</xdr:col>
      <xdr:colOff>114300</xdr:colOff>
      <xdr:row>76</xdr:row>
      <xdr:rowOff>136359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6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5612</xdr:rowOff>
    </xdr:from>
    <xdr:to>
      <xdr:col>19</xdr:col>
      <xdr:colOff>177800</xdr:colOff>
      <xdr:row>78</xdr:row>
      <xdr:rowOff>33255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78712"/>
          <a:ext cx="889000" cy="2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163699</xdr:rowOff>
    </xdr:from>
    <xdr:to>
      <xdr:col>20</xdr:col>
      <xdr:colOff>38100</xdr:colOff>
      <xdr:row>77</xdr:row>
      <xdr:rowOff>93849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110375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157485</xdr:rowOff>
    </xdr:from>
    <xdr:to>
      <xdr:col>15</xdr:col>
      <xdr:colOff>50800</xdr:colOff>
      <xdr:row>78</xdr:row>
      <xdr:rowOff>33255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59135"/>
          <a:ext cx="889000" cy="4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79510</xdr:rowOff>
    </xdr:from>
    <xdr:to>
      <xdr:col>15</xdr:col>
      <xdr:colOff>101600</xdr:colOff>
      <xdr:row>78</xdr:row>
      <xdr:rowOff>9660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26187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5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157485</xdr:rowOff>
    </xdr:from>
    <xdr:to>
      <xdr:col>10</xdr:col>
      <xdr:colOff>114300</xdr:colOff>
      <xdr:row>79</xdr:row>
      <xdr:rowOff>3583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59135"/>
          <a:ext cx="889000" cy="18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7445</xdr:rowOff>
    </xdr:from>
    <xdr:to>
      <xdr:col>10</xdr:col>
      <xdr:colOff>165100</xdr:colOff>
      <xdr:row>77</xdr:row>
      <xdr:rowOff>109045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0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125572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8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115838</xdr:rowOff>
    </xdr:from>
    <xdr:to>
      <xdr:col>6</xdr:col>
      <xdr:colOff>38100</xdr:colOff>
      <xdr:row>79</xdr:row>
      <xdr:rowOff>45988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8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62515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6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94450</xdr:rowOff>
    </xdr:from>
    <xdr:to>
      <xdr:col>24</xdr:col>
      <xdr:colOff>114300</xdr:colOff>
      <xdr:row>78</xdr:row>
      <xdr:rowOff>24600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9377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126262</xdr:rowOff>
    </xdr:from>
    <xdr:to>
      <xdr:col>20</xdr:col>
      <xdr:colOff>38100</xdr:colOff>
      <xdr:row>78</xdr:row>
      <xdr:rowOff>56412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2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47539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2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153905</xdr:rowOff>
    </xdr:from>
    <xdr:to>
      <xdr:col>15</xdr:col>
      <xdr:colOff>101600</xdr:colOff>
      <xdr:row>78</xdr:row>
      <xdr:rowOff>84055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5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75182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4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106685</xdr:rowOff>
    </xdr:from>
    <xdr:to>
      <xdr:col>10</xdr:col>
      <xdr:colOff>165100</xdr:colOff>
      <xdr:row>78</xdr:row>
      <xdr:rowOff>36835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0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27962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0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124233</xdr:rowOff>
    </xdr:from>
    <xdr:to>
      <xdr:col>6</xdr:col>
      <xdr:colOff>38100</xdr:colOff>
      <xdr:row>79</xdr:row>
      <xdr:rowOff>54383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9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45510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9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121048</xdr:rowOff>
    </xdr:from>
    <xdr:to>
      <xdr:col>24</xdr:col>
      <xdr:colOff>63500</xdr:colOff>
      <xdr:row>98</xdr:row>
      <xdr:rowOff>124262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23148"/>
          <a:ext cx="8382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109317</xdr:rowOff>
    </xdr:from>
    <xdr:to>
      <xdr:col>19</xdr:col>
      <xdr:colOff>177800</xdr:colOff>
      <xdr:row>98</xdr:row>
      <xdr:rowOff>124262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11417"/>
          <a:ext cx="889000" cy="1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9520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4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109317</xdr:rowOff>
    </xdr:from>
    <xdr:to>
      <xdr:col>15</xdr:col>
      <xdr:colOff>50800</xdr:colOff>
      <xdr:row>98</xdr:row>
      <xdr:rowOff>116109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11417"/>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159473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116109</xdr:rowOff>
    </xdr:from>
    <xdr:to>
      <xdr:col>10</xdr:col>
      <xdr:colOff>114300</xdr:colOff>
      <xdr:row>98</xdr:row>
      <xdr:rowOff>116559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8209"/>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3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161022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6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70248</xdr:rowOff>
    </xdr:from>
    <xdr:to>
      <xdr:col>24</xdr:col>
      <xdr:colOff>114300</xdr:colOff>
      <xdr:row>99</xdr:row>
      <xdr:rowOff>398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7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170624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73462</xdr:rowOff>
    </xdr:from>
    <xdr:to>
      <xdr:col>20</xdr:col>
      <xdr:colOff>38100</xdr:colOff>
      <xdr:row>99</xdr:row>
      <xdr:rowOff>3612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166189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6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58517</xdr:rowOff>
    </xdr:from>
    <xdr:to>
      <xdr:col>15</xdr:col>
      <xdr:colOff>101600</xdr:colOff>
      <xdr:row>98</xdr:row>
      <xdr:rowOff>160117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5194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3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65309</xdr:rowOff>
    </xdr:from>
    <xdr:to>
      <xdr:col>10</xdr:col>
      <xdr:colOff>165100</xdr:colOff>
      <xdr:row>98</xdr:row>
      <xdr:rowOff>166909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158036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65759</xdr:rowOff>
    </xdr:from>
    <xdr:to>
      <xdr:col>6</xdr:col>
      <xdr:colOff>38100</xdr:colOff>
      <xdr:row>98</xdr:row>
      <xdr:rowOff>167359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12436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4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122327</xdr:rowOff>
    </xdr:from>
    <xdr:to>
      <xdr:col>55</xdr:col>
      <xdr:colOff>0</xdr:colOff>
      <xdr:row>38</xdr:row>
      <xdr:rowOff>124155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37427"/>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116577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88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123241</xdr:rowOff>
    </xdr:from>
    <xdr:to>
      <xdr:col>50</xdr:col>
      <xdr:colOff>114300</xdr:colOff>
      <xdr:row>38</xdr:row>
      <xdr:rowOff>124155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3834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87469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5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123241</xdr:rowOff>
    </xdr:from>
    <xdr:to>
      <xdr:col>45</xdr:col>
      <xdr:colOff>177800</xdr:colOff>
      <xdr:row>38</xdr:row>
      <xdr:rowOff>123698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3834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77868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121641</xdr:rowOff>
    </xdr:from>
    <xdr:to>
      <xdr:col>41</xdr:col>
      <xdr:colOff>50800</xdr:colOff>
      <xdr:row>38</xdr:row>
      <xdr:rowOff>123698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36741"/>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29634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87927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6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71527</xdr:rowOff>
    </xdr:from>
    <xdr:to>
      <xdr:col>55</xdr:col>
      <xdr:colOff>50800</xdr:colOff>
      <xdr:row>39</xdr:row>
      <xdr:rowOff>1677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157904</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015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73355</xdr:rowOff>
    </xdr:from>
    <xdr:to>
      <xdr:col>50</xdr:col>
      <xdr:colOff>165100</xdr:colOff>
      <xdr:row>39</xdr:row>
      <xdr:rowOff>3505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166082</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82333" y="668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72441</xdr:rowOff>
    </xdr:from>
    <xdr:to>
      <xdr:col>46</xdr:col>
      <xdr:colOff>38100</xdr:colOff>
      <xdr:row>39</xdr:row>
      <xdr:rowOff>2591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165168</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6802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72898</xdr:rowOff>
    </xdr:from>
    <xdr:to>
      <xdr:col>41</xdr:col>
      <xdr:colOff>101600</xdr:colOff>
      <xdr:row>39</xdr:row>
      <xdr:rowOff>3048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165625</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6807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70841</xdr:rowOff>
    </xdr:from>
    <xdr:to>
      <xdr:col>36</xdr:col>
      <xdr:colOff>165100</xdr:colOff>
      <xdr:row>39</xdr:row>
      <xdr:rowOff>991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163568</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678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113247</xdr:rowOff>
    </xdr:from>
    <xdr:to>
      <xdr:col>55</xdr:col>
      <xdr:colOff>0</xdr:colOff>
      <xdr:row>56</xdr:row>
      <xdr:rowOff>49354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371547"/>
          <a:ext cx="838200" cy="27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139989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9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134165</xdr:rowOff>
    </xdr:from>
    <xdr:to>
      <xdr:col>50</xdr:col>
      <xdr:colOff>114300</xdr:colOff>
      <xdr:row>56</xdr:row>
      <xdr:rowOff>49354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563915"/>
          <a:ext cx="889000" cy="8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109513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3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34838</xdr:rowOff>
    </xdr:from>
    <xdr:to>
      <xdr:col>45</xdr:col>
      <xdr:colOff>177800</xdr:colOff>
      <xdr:row>55</xdr:row>
      <xdr:rowOff>134165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464588"/>
          <a:ext cx="889000" cy="9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44255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34838</xdr:rowOff>
    </xdr:from>
    <xdr:to>
      <xdr:col>41</xdr:col>
      <xdr:colOff>50800</xdr:colOff>
      <xdr:row>56</xdr:row>
      <xdr:rowOff>12337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464588"/>
          <a:ext cx="889000" cy="14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81467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72944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62447</xdr:rowOff>
    </xdr:from>
    <xdr:to>
      <xdr:col>55</xdr:col>
      <xdr:colOff>50800</xdr:colOff>
      <xdr:row>54</xdr:row>
      <xdr:rowOff>164047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2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85324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7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170004</xdr:rowOff>
    </xdr:from>
    <xdr:to>
      <xdr:col>50</xdr:col>
      <xdr:colOff>165100</xdr:colOff>
      <xdr:row>56</xdr:row>
      <xdr:rowOff>100154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9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91281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69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83365</xdr:rowOff>
    </xdr:from>
    <xdr:to>
      <xdr:col>46</xdr:col>
      <xdr:colOff>38100</xdr:colOff>
      <xdr:row>56</xdr:row>
      <xdr:rowOff>13515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1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30042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28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155488</xdr:rowOff>
    </xdr:from>
    <xdr:to>
      <xdr:col>41</xdr:col>
      <xdr:colOff>101600</xdr:colOff>
      <xdr:row>55</xdr:row>
      <xdr:rowOff>85638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1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102165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1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132987</xdr:rowOff>
    </xdr:from>
    <xdr:to>
      <xdr:col>36</xdr:col>
      <xdr:colOff>165100</xdr:colOff>
      <xdr:row>56</xdr:row>
      <xdr:rowOff>63137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79664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105158</xdr:rowOff>
    </xdr:from>
    <xdr:to>
      <xdr:col>55</xdr:col>
      <xdr:colOff>0</xdr:colOff>
      <xdr:row>77</xdr:row>
      <xdr:rowOff>139426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06808"/>
          <a:ext cx="838200" cy="3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63268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292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105158</xdr:rowOff>
    </xdr:from>
    <xdr:to>
      <xdr:col>50</xdr:col>
      <xdr:colOff>114300</xdr:colOff>
      <xdr:row>77</xdr:row>
      <xdr:rowOff>167292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06808"/>
          <a:ext cx="889000" cy="6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143087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28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141872</xdr:rowOff>
    </xdr:from>
    <xdr:to>
      <xdr:col>45</xdr:col>
      <xdr:colOff>177800</xdr:colOff>
      <xdr:row>77</xdr:row>
      <xdr:rowOff>167292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43522"/>
          <a:ext cx="8890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83560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277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120428</xdr:rowOff>
    </xdr:from>
    <xdr:to>
      <xdr:col>41</xdr:col>
      <xdr:colOff>50800</xdr:colOff>
      <xdr:row>77</xdr:row>
      <xdr:rowOff>141872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322078"/>
          <a:ext cx="889000" cy="2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101299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27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59077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27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88626</xdr:rowOff>
    </xdr:from>
    <xdr:to>
      <xdr:col>55</xdr:col>
      <xdr:colOff>50800</xdr:colOff>
      <xdr:row>78</xdr:row>
      <xdr:rowOff>18776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9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67053</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6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54358</xdr:rowOff>
    </xdr:from>
    <xdr:to>
      <xdr:col>50</xdr:col>
      <xdr:colOff>165100</xdr:colOff>
      <xdr:row>77</xdr:row>
      <xdr:rowOff>155958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5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147085</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34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116492</xdr:rowOff>
    </xdr:from>
    <xdr:to>
      <xdr:col>46</xdr:col>
      <xdr:colOff>38100</xdr:colOff>
      <xdr:row>78</xdr:row>
      <xdr:rowOff>46642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1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37769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41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91072</xdr:rowOff>
    </xdr:from>
    <xdr:to>
      <xdr:col>41</xdr:col>
      <xdr:colOff>101600</xdr:colOff>
      <xdr:row>78</xdr:row>
      <xdr:rowOff>21222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9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12349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38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69628</xdr:rowOff>
    </xdr:from>
    <xdr:to>
      <xdr:col>36</xdr:col>
      <xdr:colOff>165100</xdr:colOff>
      <xdr:row>77</xdr:row>
      <xdr:rowOff>171228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162355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3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134843</xdr:rowOff>
    </xdr:from>
    <xdr:to>
      <xdr:col>55</xdr:col>
      <xdr:colOff>0</xdr:colOff>
      <xdr:row>91</xdr:row>
      <xdr:rowOff>96856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5393893"/>
          <a:ext cx="838200" cy="30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17149</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1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89</xdr:row>
      <xdr:rowOff>134843</xdr:rowOff>
    </xdr:from>
    <xdr:to>
      <xdr:col>50</xdr:col>
      <xdr:colOff>114300</xdr:colOff>
      <xdr:row>90</xdr:row>
      <xdr:rowOff>38412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5393893"/>
          <a:ext cx="889000" cy="7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4805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89</xdr:row>
      <xdr:rowOff>123298</xdr:rowOff>
    </xdr:from>
    <xdr:to>
      <xdr:col>45</xdr:col>
      <xdr:colOff>177800</xdr:colOff>
      <xdr:row>90</xdr:row>
      <xdr:rowOff>38412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5382348"/>
          <a:ext cx="889000" cy="8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154785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7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89</xdr:row>
      <xdr:rowOff>123298</xdr:rowOff>
    </xdr:from>
    <xdr:to>
      <xdr:col>41</xdr:col>
      <xdr:colOff>50800</xdr:colOff>
      <xdr:row>89</xdr:row>
      <xdr:rowOff>158807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5382348"/>
          <a:ext cx="8890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42239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12234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46056</xdr:rowOff>
    </xdr:from>
    <xdr:to>
      <xdr:col>55</xdr:col>
      <xdr:colOff>50800</xdr:colOff>
      <xdr:row>91</xdr:row>
      <xdr:rowOff>147656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564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132433</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56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84043</xdr:rowOff>
    </xdr:from>
    <xdr:to>
      <xdr:col>50</xdr:col>
      <xdr:colOff>165100</xdr:colOff>
      <xdr:row>90</xdr:row>
      <xdr:rowOff>14193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534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30720</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511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159062</xdr:rowOff>
    </xdr:from>
    <xdr:to>
      <xdr:col>46</xdr:col>
      <xdr:colOff>38100</xdr:colOff>
      <xdr:row>90</xdr:row>
      <xdr:rowOff>89212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541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105739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519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72498</xdr:rowOff>
    </xdr:from>
    <xdr:to>
      <xdr:col>41</xdr:col>
      <xdr:colOff>101600</xdr:colOff>
      <xdr:row>90</xdr:row>
      <xdr:rowOff>2648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533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19175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51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108007</xdr:rowOff>
    </xdr:from>
    <xdr:to>
      <xdr:col>36</xdr:col>
      <xdr:colOff>165100</xdr:colOff>
      <xdr:row>90</xdr:row>
      <xdr:rowOff>38157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536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54684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5142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133376</xdr:rowOff>
    </xdr:from>
    <xdr:to>
      <xdr:col>85</xdr:col>
      <xdr:colOff>127000</xdr:colOff>
      <xdr:row>37</xdr:row>
      <xdr:rowOff>136118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77026"/>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51851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136118</xdr:rowOff>
    </xdr:from>
    <xdr:to>
      <xdr:col>81</xdr:col>
      <xdr:colOff>50800</xdr:colOff>
      <xdr:row>37</xdr:row>
      <xdr:rowOff>169309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79768"/>
          <a:ext cx="889000" cy="3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169309</xdr:rowOff>
    </xdr:from>
    <xdr:to>
      <xdr:col>76</xdr:col>
      <xdr:colOff>114300</xdr:colOff>
      <xdr:row>38</xdr:row>
      <xdr:rowOff>44058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12959"/>
          <a:ext cx="889000" cy="4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49718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169396</xdr:rowOff>
    </xdr:from>
    <xdr:to>
      <xdr:col>71</xdr:col>
      <xdr:colOff>177800</xdr:colOff>
      <xdr:row>38</xdr:row>
      <xdr:rowOff>44058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13046"/>
          <a:ext cx="889000" cy="4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52624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2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163103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82576</xdr:rowOff>
    </xdr:from>
    <xdr:to>
      <xdr:col>85</xdr:col>
      <xdr:colOff>177800</xdr:colOff>
      <xdr:row>38</xdr:row>
      <xdr:rowOff>12726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2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61003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0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85318</xdr:rowOff>
    </xdr:from>
    <xdr:to>
      <xdr:col>81</xdr:col>
      <xdr:colOff>101600</xdr:colOff>
      <xdr:row>38</xdr:row>
      <xdr:rowOff>15469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289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6596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118509</xdr:rowOff>
    </xdr:from>
    <xdr:to>
      <xdr:col>76</xdr:col>
      <xdr:colOff>165100</xdr:colOff>
      <xdr:row>38</xdr:row>
      <xdr:rowOff>48659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6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39786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5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164708</xdr:rowOff>
    </xdr:from>
    <xdr:to>
      <xdr:col>72</xdr:col>
      <xdr:colOff>38100</xdr:colOff>
      <xdr:row>38</xdr:row>
      <xdr:rowOff>94858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0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85985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0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118596</xdr:rowOff>
    </xdr:from>
    <xdr:to>
      <xdr:col>67</xdr:col>
      <xdr:colOff>101600</xdr:colOff>
      <xdr:row>38</xdr:row>
      <xdr:rowOff>48746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6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39873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35401</xdr:rowOff>
    </xdr:from>
    <xdr:to>
      <xdr:col>85</xdr:col>
      <xdr:colOff>127000</xdr:colOff>
      <xdr:row>55</xdr:row>
      <xdr:rowOff>17970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293701"/>
          <a:ext cx="838200" cy="15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146556</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17970</xdr:rowOff>
    </xdr:from>
    <xdr:to>
      <xdr:col>81</xdr:col>
      <xdr:colOff>50800</xdr:colOff>
      <xdr:row>56</xdr:row>
      <xdr:rowOff>113240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447720"/>
          <a:ext cx="889000" cy="26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145813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7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149987</xdr:rowOff>
    </xdr:from>
    <xdr:to>
      <xdr:col>76</xdr:col>
      <xdr:colOff>114300</xdr:colOff>
      <xdr:row>56</xdr:row>
      <xdr:rowOff>113240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579737"/>
          <a:ext cx="889000" cy="13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105948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3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110858</xdr:rowOff>
    </xdr:from>
    <xdr:to>
      <xdr:col>71</xdr:col>
      <xdr:colOff>177800</xdr:colOff>
      <xdr:row>55</xdr:row>
      <xdr:rowOff>149987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369158"/>
          <a:ext cx="889000" cy="2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118571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1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79405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68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156051</xdr:rowOff>
    </xdr:from>
    <xdr:to>
      <xdr:col>85</xdr:col>
      <xdr:colOff>177800</xdr:colOff>
      <xdr:row>54</xdr:row>
      <xdr:rowOff>86201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24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7478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09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138620</xdr:rowOff>
    </xdr:from>
    <xdr:to>
      <xdr:col>81</xdr:col>
      <xdr:colOff>101600</xdr:colOff>
      <xdr:row>55</xdr:row>
      <xdr:rowOff>68770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39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85297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17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62440</xdr:rowOff>
    </xdr:from>
    <xdr:to>
      <xdr:col>76</xdr:col>
      <xdr:colOff>165100</xdr:colOff>
      <xdr:row>56</xdr:row>
      <xdr:rowOff>164040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155167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75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99187</xdr:rowOff>
    </xdr:from>
    <xdr:to>
      <xdr:col>72</xdr:col>
      <xdr:colOff>38100</xdr:colOff>
      <xdr:row>56</xdr:row>
      <xdr:rowOff>29337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45864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30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60058</xdr:rowOff>
    </xdr:from>
    <xdr:to>
      <xdr:col>67</xdr:col>
      <xdr:colOff>101600</xdr:colOff>
      <xdr:row>54</xdr:row>
      <xdr:rowOff>161658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31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6735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09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85277</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29827"/>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98144</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2694"/>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98144</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42694"/>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65813</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10363"/>
          <a:ext cx="889000" cy="3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49472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34477</xdr:rowOff>
    </xdr:from>
    <xdr:to>
      <xdr:col>85</xdr:col>
      <xdr:colOff>177800</xdr:colOff>
      <xdr:row>79</xdr:row>
      <xdr:rowOff>136077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120854</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9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47344</xdr:rowOff>
    </xdr:from>
    <xdr:to>
      <xdr:col>76</xdr:col>
      <xdr:colOff>165100</xdr:colOff>
      <xdr:row>79</xdr:row>
      <xdr:rowOff>148944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140071</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684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15013</xdr:rowOff>
    </xdr:from>
    <xdr:to>
      <xdr:col>67</xdr:col>
      <xdr:colOff>101600</xdr:colOff>
      <xdr:row>79</xdr:row>
      <xdr:rowOff>116613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5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107740</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5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96038</xdr:rowOff>
    </xdr:from>
    <xdr:to>
      <xdr:col>85</xdr:col>
      <xdr:colOff>127000</xdr:colOff>
      <xdr:row>95</xdr:row>
      <xdr:rowOff>115596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383788"/>
          <a:ext cx="8382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131055</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075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44856</xdr:rowOff>
    </xdr:from>
    <xdr:to>
      <xdr:col>81</xdr:col>
      <xdr:colOff>50800</xdr:colOff>
      <xdr:row>95</xdr:row>
      <xdr:rowOff>96038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332606"/>
          <a:ext cx="889000" cy="5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58247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0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167500</xdr:rowOff>
    </xdr:from>
    <xdr:to>
      <xdr:col>76</xdr:col>
      <xdr:colOff>114300</xdr:colOff>
      <xdr:row>95</xdr:row>
      <xdr:rowOff>44856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283800"/>
          <a:ext cx="8890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34993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167500</xdr:rowOff>
    </xdr:from>
    <xdr:to>
      <xdr:col>71</xdr:col>
      <xdr:colOff>177800</xdr:colOff>
      <xdr:row>95</xdr:row>
      <xdr:rowOff>28930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283800"/>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58996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86338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64796</xdr:rowOff>
    </xdr:from>
    <xdr:to>
      <xdr:col>85</xdr:col>
      <xdr:colOff>177800</xdr:colOff>
      <xdr:row>95</xdr:row>
      <xdr:rowOff>166396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35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43223</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3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45238</xdr:rowOff>
    </xdr:from>
    <xdr:to>
      <xdr:col>81</xdr:col>
      <xdr:colOff>101600</xdr:colOff>
      <xdr:row>95</xdr:row>
      <xdr:rowOff>146838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33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137965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42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165506</xdr:rowOff>
    </xdr:from>
    <xdr:to>
      <xdr:col>76</xdr:col>
      <xdr:colOff>165100</xdr:colOff>
      <xdr:row>95</xdr:row>
      <xdr:rowOff>95656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28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86783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37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116700</xdr:rowOff>
    </xdr:from>
    <xdr:to>
      <xdr:col>72</xdr:col>
      <xdr:colOff>38100</xdr:colOff>
      <xdr:row>95</xdr:row>
      <xdr:rowOff>46850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2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37977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3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149580</xdr:rowOff>
    </xdr:from>
    <xdr:to>
      <xdr:col>67</xdr:col>
      <xdr:colOff>101600</xdr:colOff>
      <xdr:row>95</xdr:row>
      <xdr:rowOff>79730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26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70857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35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177,961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52,638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％）増加した。類似団体内平均を上回っているが、これは自治体情報システム標準化事業による業務委託やふるさと納税寄附関連経費、財政調整基金等への積立金が増加したことが要因と分析している。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51,620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17,087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％）増加した。また土木費については、住民一人当たり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89,249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16,006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％）減少した。下水道事業（公営企業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法適</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）の繰出内容精査による影響と分析している。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85,475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％）増加した。類似団体内で高い水準となっており、普通建設事業費や物件費の増が要因と分析している。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岩手県金ケ崎町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財政調整基金残高については、決算剰余金の積立により増加したことから、標準財政規模比が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44.19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3.95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ポイント）と増加した。また、実質収支額は黒字であるが、一般財源の不足への対応として財政調整基金の取り崩しを前提した予算編成が続いており、平成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年度以降の実質単年度収支は赤字となっている。なお、令和５年度の実質収支額が例年以上に多額であったことから、実質単年度収支は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2.67</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ポイント下降した。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岩手県金ケ崎町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全会計において、黒字を維持しており、連結実質赤字比率は生じていない。</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標準財政規模は令和３年度から令和４年度にかけて減少したが、令和４年度以降は増加傾向にある。その中で水道事業は、流動資産の現金預金が令和４年度以降は増加傾向にあるため、標準財政規模比は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％台となっている。下水道事業は、令和５年度に営業外収益の増加により流動資産の現金預金が増加したことから、標準財政規模比は５％台となっている。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今後も黒字を維持するとともに、特別会計においては一般会計からの法定外繰出の抑制を図りながら健全経営に努める。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11151077</v>
      </c>
      <c r="BO4" s="436"/>
      <c r="BP4" s="436"/>
      <c r="BQ4" s="436"/>
      <c r="BR4" s="436"/>
      <c r="BS4" s="436"/>
      <c r="BT4" s="436"/>
      <c r="BU4" s="437"/>
      <c r="BV4" s="435">
        <v>10413471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5.5</v>
      </c>
      <c r="CU4" s="576"/>
      <c r="CV4" s="576"/>
      <c r="CW4" s="576"/>
      <c r="CX4" s="576"/>
      <c r="CY4" s="576"/>
      <c r="CZ4" s="576"/>
      <c r="DA4" s="577"/>
      <c r="DB4" s="575">
        <v>9</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10798052</v>
      </c>
      <c r="BO5" s="407"/>
      <c r="BP5" s="407"/>
      <c r="BQ5" s="407"/>
      <c r="BR5" s="407"/>
      <c r="BS5" s="407"/>
      <c r="BT5" s="407"/>
      <c r="BU5" s="408"/>
      <c r="BV5" s="406">
        <v>9855012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84.3</v>
      </c>
      <c r="CU5" s="404"/>
      <c r="CV5" s="404"/>
      <c r="CW5" s="404"/>
      <c r="CX5" s="404"/>
      <c r="CY5" s="404"/>
      <c r="CZ5" s="404"/>
      <c r="DA5" s="405"/>
      <c r="DB5" s="403">
        <v>81</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353025</v>
      </c>
      <c r="BO6" s="407"/>
      <c r="BP6" s="407"/>
      <c r="BQ6" s="407"/>
      <c r="BR6" s="407"/>
      <c r="BS6" s="407"/>
      <c r="BT6" s="407"/>
      <c r="BU6" s="408"/>
      <c r="BV6" s="406">
        <v>558459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84.7</v>
      </c>
      <c r="CU6" s="550"/>
      <c r="CV6" s="550"/>
      <c r="CW6" s="550"/>
      <c r="CX6" s="550"/>
      <c r="CY6" s="550"/>
      <c r="CZ6" s="550"/>
      <c r="DA6" s="551"/>
      <c r="DB6" s="549">
        <v>81.8</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37311</v>
      </c>
      <c r="BO7" s="407"/>
      <c r="BP7" s="407"/>
      <c r="BQ7" s="407"/>
      <c r="BR7" s="407"/>
      <c r="BS7" s="407"/>
      <c r="BT7" s="407"/>
      <c r="BU7" s="408"/>
      <c r="BV7" s="406">
        <v>53885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5706143</v>
      </c>
      <c r="CU7" s="407"/>
      <c r="CV7" s="407"/>
      <c r="CW7" s="407"/>
      <c r="CX7" s="407"/>
      <c r="CY7" s="407"/>
      <c r="CZ7" s="407"/>
      <c r="DA7" s="408"/>
      <c r="DB7" s="406">
        <v>5630772</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315714</v>
      </c>
      <c r="BO8" s="407"/>
      <c r="BP8" s="407"/>
      <c r="BQ8" s="407"/>
      <c r="BR8" s="407"/>
      <c r="BS8" s="407"/>
      <c r="BT8" s="407"/>
      <c r="BU8" s="408"/>
      <c r="BV8" s="406">
        <v>504574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0.64</v>
      </c>
      <c r="CU8" s="510"/>
      <c r="CV8" s="510"/>
      <c r="CW8" s="510"/>
      <c r="CX8" s="510"/>
      <c r="CY8" s="510"/>
      <c r="CZ8" s="510"/>
      <c r="DA8" s="511"/>
      <c r="DB8" s="509">
        <v>0.64</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15535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-188860</v>
      </c>
      <c r="BO9" s="407"/>
      <c r="BP9" s="407"/>
      <c r="BQ9" s="407"/>
      <c r="BR9" s="407"/>
      <c r="BS9" s="407"/>
      <c r="BT9" s="407"/>
      <c r="BU9" s="408"/>
      <c r="BV9" s="406">
        <v>209452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9.1999999999999993</v>
      </c>
      <c r="CU9" s="404"/>
      <c r="CV9" s="404"/>
      <c r="CW9" s="404"/>
      <c r="CX9" s="404"/>
      <c r="CY9" s="404"/>
      <c r="CZ9" s="404"/>
      <c r="DA9" s="405"/>
      <c r="DB9" s="403">
        <v>10.1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15895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799983</v>
      </c>
      <c r="BO10" s="407"/>
      <c r="BP10" s="407"/>
      <c r="BQ10" s="407"/>
      <c r="BR10" s="407"/>
      <c r="BS10" s="407"/>
      <c r="BT10" s="407"/>
      <c r="BU10" s="408"/>
      <c r="BV10" s="406">
        <v>510960</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63"/>
      <c r="B12" s="512" t="s">
        <v>122</v>
      </c>
      <c r="C12" s="513"/>
      <c r="D12" s="513"/>
      <c r="E12" s="513"/>
      <c r="F12" s="513"/>
      <c r="G12" s="513"/>
      <c r="H12" s="513"/>
      <c r="I12" s="513"/>
      <c r="J12" s="513"/>
      <c r="K12" s="514"/>
      <c r="L12" s="521" t="s">
        <v>123</v>
      </c>
      <c r="M12" s="522"/>
      <c r="N12" s="522"/>
      <c r="O12" s="522"/>
      <c r="P12" s="522"/>
      <c r="Q12" s="523"/>
      <c r="R12" s="524">
        <v>15119</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804246</v>
      </c>
      <c r="BO12" s="407"/>
      <c r="BP12" s="407"/>
      <c r="BQ12" s="407"/>
      <c r="BR12" s="407"/>
      <c r="BS12" s="407"/>
      <c r="BT12" s="407"/>
      <c r="BU12" s="408"/>
      <c r="BV12" s="406">
        <v>760160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14843</v>
      </c>
      <c r="S13" s="494"/>
      <c r="T13" s="494"/>
      <c r="U13" s="494"/>
      <c r="V13" s="495"/>
      <c r="W13" s="496" t="s">
        <v>131</v>
      </c>
      <c r="X13" s="392"/>
      <c r="Y13" s="392"/>
      <c r="Z13" s="392"/>
      <c r="AA13" s="392"/>
      <c r="AB13" s="393"/>
      <c r="AC13" s="359">
        <v>1167</v>
      </c>
      <c r="AD13" s="360"/>
      <c r="AE13" s="360"/>
      <c r="AF13" s="360"/>
      <c r="AG13" s="361"/>
      <c r="AH13" s="359">
        <v>1428</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-193123</v>
      </c>
      <c r="BO13" s="407"/>
      <c r="BP13" s="407"/>
      <c r="BQ13" s="407"/>
      <c r="BR13" s="407"/>
      <c r="BS13" s="407"/>
      <c r="BT13" s="407"/>
      <c r="BU13" s="408"/>
      <c r="BV13" s="406">
        <v>-39748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10.9</v>
      </c>
      <c r="CU13" s="404"/>
      <c r="CV13" s="404"/>
      <c r="CW13" s="404"/>
      <c r="CX13" s="404"/>
      <c r="CY13" s="404"/>
      <c r="CZ13" s="404"/>
      <c r="DA13" s="405"/>
      <c r="DB13" s="403">
        <v>11.6</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15183</v>
      </c>
      <c r="S14" s="494"/>
      <c r="T14" s="494"/>
      <c r="U14" s="494"/>
      <c r="V14" s="495"/>
      <c r="W14" s="497"/>
      <c r="X14" s="395"/>
      <c r="Y14" s="395"/>
      <c r="Z14" s="395"/>
      <c r="AA14" s="395"/>
      <c r="AB14" s="396"/>
      <c r="AC14" s="486">
        <v>13.9</v>
      </c>
      <c r="AD14" s="487"/>
      <c r="AE14" s="487"/>
      <c r="AF14" s="487"/>
      <c r="AG14" s="488"/>
      <c r="AH14" s="486">
        <v>17.3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14956</v>
      </c>
      <c r="S15" s="494"/>
      <c r="T15" s="494"/>
      <c r="U15" s="494"/>
      <c r="V15" s="495"/>
      <c r="W15" s="496" t="s">
        <v>137</v>
      </c>
      <c r="X15" s="392"/>
      <c r="Y15" s="392"/>
      <c r="Z15" s="392"/>
      <c r="AA15" s="392"/>
      <c r="AB15" s="393"/>
      <c r="AC15" s="359">
        <v>3183</v>
      </c>
      <c r="AD15" s="360"/>
      <c r="AE15" s="360"/>
      <c r="AF15" s="360"/>
      <c r="AG15" s="361"/>
      <c r="AH15" s="359">
        <v>2837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3162692</v>
      </c>
      <c r="BO15" s="436"/>
      <c r="BP15" s="436"/>
      <c r="BQ15" s="436"/>
      <c r="BR15" s="436"/>
      <c r="BS15" s="436"/>
      <c r="BT15" s="436"/>
      <c r="BU15" s="437"/>
      <c r="BV15" s="435">
        <v>3026068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37.9</v>
      </c>
      <c r="AD16" s="487"/>
      <c r="AE16" s="487"/>
      <c r="AF16" s="487"/>
      <c r="AG16" s="488"/>
      <c r="AH16" s="486">
        <v>34.4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4885374</v>
      </c>
      <c r="BO16" s="407"/>
      <c r="BP16" s="407"/>
      <c r="BQ16" s="407"/>
      <c r="BR16" s="407"/>
      <c r="BS16" s="407"/>
      <c r="BT16" s="407"/>
      <c r="BU16" s="408"/>
      <c r="BV16" s="406">
        <v>4752728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4049</v>
      </c>
      <c r="AD17" s="360"/>
      <c r="AE17" s="360"/>
      <c r="AF17" s="360"/>
      <c r="AG17" s="361"/>
      <c r="AH17" s="359">
        <v>3986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4029913</v>
      </c>
      <c r="BO17" s="407"/>
      <c r="BP17" s="407"/>
      <c r="BQ17" s="407"/>
      <c r="BR17" s="407"/>
      <c r="BS17" s="407"/>
      <c r="BT17" s="407"/>
      <c r="BU17" s="408"/>
      <c r="BV17" s="406">
        <v>3848674</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179.76</v>
      </c>
      <c r="M18" s="459"/>
      <c r="N18" s="459"/>
      <c r="O18" s="459"/>
      <c r="P18" s="459"/>
      <c r="Q18" s="459"/>
      <c r="R18" s="460"/>
      <c r="S18" s="460"/>
      <c r="T18" s="460"/>
      <c r="U18" s="460"/>
      <c r="V18" s="461"/>
      <c r="W18" s="477"/>
      <c r="X18" s="478"/>
      <c r="Y18" s="478"/>
      <c r="Z18" s="478"/>
      <c r="AA18" s="478"/>
      <c r="AB18" s="502"/>
      <c r="AC18" s="376">
        <v>48.2</v>
      </c>
      <c r="AD18" s="377"/>
      <c r="AE18" s="377"/>
      <c r="AF18" s="377"/>
      <c r="AG18" s="462"/>
      <c r="AH18" s="376">
        <v>48.3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5109470</v>
      </c>
      <c r="BO18" s="407"/>
      <c r="BP18" s="407"/>
      <c r="BQ18" s="407"/>
      <c r="BR18" s="407"/>
      <c r="BS18" s="407"/>
      <c r="BT18" s="407"/>
      <c r="BU18" s="408"/>
      <c r="BV18" s="406">
        <v>4592157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86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7922312</v>
      </c>
      <c r="BO19" s="407"/>
      <c r="BP19" s="407"/>
      <c r="BQ19" s="407"/>
      <c r="BR19" s="407"/>
      <c r="BS19" s="407"/>
      <c r="BT19" s="407"/>
      <c r="BU19" s="408"/>
      <c r="BV19" s="406">
        <v>7522208</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5923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6194671</v>
      </c>
      <c r="BO22" s="436"/>
      <c r="BP22" s="436"/>
      <c r="BQ22" s="436"/>
      <c r="BR22" s="436"/>
      <c r="BS22" s="436"/>
      <c r="BT22" s="436"/>
      <c r="BU22" s="437"/>
      <c r="BV22" s="435">
        <v>6395932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5633724</v>
      </c>
      <c r="BO23" s="407"/>
      <c r="BP23" s="407"/>
      <c r="BQ23" s="407"/>
      <c r="BR23" s="407"/>
      <c r="BS23" s="407"/>
      <c r="BT23" s="407"/>
      <c r="BU23" s="408"/>
      <c r="BV23" s="406">
        <v>5833242</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7440</v>
      </c>
      <c r="R24" s="360"/>
      <c r="S24" s="360"/>
      <c r="T24" s="360"/>
      <c r="U24" s="360"/>
      <c r="V24" s="361"/>
      <c r="W24" s="449"/>
      <c r="X24" s="386"/>
      <c r="Y24" s="387"/>
      <c r="Z24" s="362" t="s">
        <v>162</v>
      </c>
      <c r="AA24" s="363"/>
      <c r="AB24" s="363"/>
      <c r="AC24" s="363"/>
      <c r="AD24" s="363"/>
      <c r="AE24" s="363"/>
      <c r="AF24" s="363"/>
      <c r="AG24" s="364"/>
      <c r="AH24" s="359">
        <v>135</v>
      </c>
      <c r="AI24" s="360"/>
      <c r="AJ24" s="360"/>
      <c r="AK24" s="360"/>
      <c r="AL24" s="361"/>
      <c r="AM24" s="359">
        <v>414045</v>
      </c>
      <c r="AN24" s="360"/>
      <c r="AO24" s="360"/>
      <c r="AP24" s="360"/>
      <c r="AQ24" s="360"/>
      <c r="AR24" s="361"/>
      <c r="AS24" s="359">
        <v>3067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3529488</v>
      </c>
      <c r="BO24" s="407"/>
      <c r="BP24" s="407"/>
      <c r="BQ24" s="407"/>
      <c r="BR24" s="407"/>
      <c r="BS24" s="407"/>
      <c r="BT24" s="407"/>
      <c r="BU24" s="408"/>
      <c r="BV24" s="406">
        <v>3436280</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5900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716908</v>
      </c>
      <c r="BO25" s="436"/>
      <c r="BP25" s="436"/>
      <c r="BQ25" s="436"/>
      <c r="BR25" s="436"/>
      <c r="BS25" s="436"/>
      <c r="BT25" s="436"/>
      <c r="BU25" s="437"/>
      <c r="BV25" s="435">
        <v>751530</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5530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9369</v>
      </c>
      <c r="AN26" s="360"/>
      <c r="AO26" s="360"/>
      <c r="AP26" s="360"/>
      <c r="AQ26" s="360"/>
      <c r="AR26" s="361"/>
      <c r="AS26" s="359">
        <v>3123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2830</v>
      </c>
      <c r="R27" s="360"/>
      <c r="S27" s="360"/>
      <c r="T27" s="360"/>
      <c r="U27" s="360"/>
      <c r="V27" s="361"/>
      <c r="W27" s="449"/>
      <c r="X27" s="386"/>
      <c r="Y27" s="387"/>
      <c r="Z27" s="362" t="s">
        <v>171</v>
      </c>
      <c r="AA27" s="363"/>
      <c r="AB27" s="363"/>
      <c r="AC27" s="363"/>
      <c r="AD27" s="363"/>
      <c r="AE27" s="363"/>
      <c r="AF27" s="363"/>
      <c r="AG27" s="364"/>
      <c r="AH27" s="359">
        <v>19</v>
      </c>
      <c r="AI27" s="360"/>
      <c r="AJ27" s="360"/>
      <c r="AK27" s="360"/>
      <c r="AL27" s="361"/>
      <c r="AM27" s="359">
        <v>55271</v>
      </c>
      <c r="AN27" s="360"/>
      <c r="AO27" s="360"/>
      <c r="AP27" s="360"/>
      <c r="AQ27" s="360"/>
      <c r="AR27" s="361"/>
      <c r="AS27" s="359">
        <v>2909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2290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2521774</v>
      </c>
      <c r="BO28" s="436"/>
      <c r="BP28" s="436"/>
      <c r="BQ28" s="436"/>
      <c r="BR28" s="436"/>
      <c r="BS28" s="436"/>
      <c r="BT28" s="436"/>
      <c r="BU28" s="437"/>
      <c r="BV28" s="435">
        <v>2266036</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14</v>
      </c>
      <c r="M29" s="360"/>
      <c r="N29" s="360"/>
      <c r="O29" s="360"/>
      <c r="P29" s="361"/>
      <c r="Q29" s="359">
        <v>2120</v>
      </c>
      <c r="R29" s="360"/>
      <c r="S29" s="360"/>
      <c r="T29" s="360"/>
      <c r="U29" s="360"/>
      <c r="V29" s="361"/>
      <c r="W29" s="450"/>
      <c r="X29" s="451"/>
      <c r="Y29" s="452"/>
      <c r="Z29" s="362" t="s">
        <v>177</v>
      </c>
      <c r="AA29" s="363"/>
      <c r="AB29" s="363"/>
      <c r="AC29" s="363"/>
      <c r="AD29" s="363"/>
      <c r="AE29" s="363"/>
      <c r="AF29" s="363"/>
      <c r="AG29" s="364"/>
      <c r="AH29" s="359">
        <v>154</v>
      </c>
      <c r="AI29" s="360"/>
      <c r="AJ29" s="360"/>
      <c r="AK29" s="360"/>
      <c r="AL29" s="361"/>
      <c r="AM29" s="359">
        <v>469316</v>
      </c>
      <c r="AN29" s="360"/>
      <c r="AO29" s="360"/>
      <c r="AP29" s="360"/>
      <c r="AQ29" s="360"/>
      <c r="AR29" s="361"/>
      <c r="AS29" s="359">
        <v>3048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451045</v>
      </c>
      <c r="BO29" s="407"/>
      <c r="BP29" s="407"/>
      <c r="BQ29" s="407"/>
      <c r="BR29" s="407"/>
      <c r="BS29" s="407"/>
      <c r="BT29" s="407"/>
      <c r="BU29" s="408"/>
      <c r="BV29" s="406">
        <v>450000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1400600</v>
      </c>
      <c r="BO30" s="441"/>
      <c r="BP30" s="441"/>
      <c r="BQ30" s="441"/>
      <c r="BR30" s="441"/>
      <c r="BS30" s="441"/>
      <c r="BT30" s="441"/>
      <c r="BU30" s="442"/>
      <c r="BV30" s="440">
        <v>1288251</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9</v>
      </c>
      <c r="AN34" s="354"/>
      <c r="AO34" s="355" t="str">
        <f>IF('各会計、関係団体の財政状況及び健全化判断比率'!B35="","",'各会計、関係団体の財政状況及び健全化判断比率'!B35)</f>
        <v>金ケ崎町水道事業会計</v>
      </c>
      <c r="AP34" s="355"/>
      <c r="AQ34" s="355"/>
      <c r="AR34" s="355"/>
      <c r="AS34" s="355"/>
      <c r="AT34" s="355"/>
      <c r="AU34" s="355"/>
      <c r="AV34" s="355"/>
      <c r="AW34" s="355"/>
      <c r="AX34" s="355"/>
      <c r="AY34" s="355"/>
      <c r="AZ34" s="355"/>
      <c r="BA34" s="355"/>
      <c r="BB34" s="355"/>
      <c r="BC34" s="355"/>
      <c r="BD34" s="163"/>
      <c r="BE34" s="354">
        <f>IF(BG34="","",MAX(C34:D43,U34:V43,AM34:AN43)+1)</f>
        <v>11</v>
      </c>
      <c r="BF34" s="354"/>
      <c r="BG34" s="355" t="str">
        <f>IF('各会計、関係団体の財政状況及び健全化判断比率'!B37="","",'各会計、関係団体の財政状況及び健全化判断比率'!B37)</f>
        <v>岩手中部工業団地内工業用地整備事業特別会計</v>
      </c>
      <c r="BH34" s="355"/>
      <c r="BI34" s="355"/>
      <c r="BJ34" s="355"/>
      <c r="BK34" s="355"/>
      <c r="BL34" s="355"/>
      <c r="BM34" s="355"/>
      <c r="BN34" s="355"/>
      <c r="BO34" s="355"/>
      <c r="BP34" s="355"/>
      <c r="BQ34" s="355"/>
      <c r="BR34" s="355"/>
      <c r="BS34" s="355"/>
      <c r="BT34" s="355"/>
      <c r="BU34" s="355"/>
      <c r="BV34" s="163"/>
      <c r="BW34" s="354">
        <f>IF(BY34="","",MAX(C34:D43,U34:V43,AM34:AN43,BE34:BF43)+1)</f>
        <v>12</v>
      </c>
      <c r="BX34" s="354"/>
      <c r="BY34" s="355" t="str">
        <f>IF('各会計、関係団体の財政状況及び健全化判断比率'!B68="","",'各会計、関係団体の財政状況及び健全化判断比率'!B68)</f>
        <v>奥州金ケ崎行政事務組合（一般会計）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金ケ崎福祉フロンティア</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訪問看護ステーション事業特別会計</v>
      </c>
      <c r="X35" s="355"/>
      <c r="Y35" s="355"/>
      <c r="Z35" s="355"/>
      <c r="AA35" s="355"/>
      <c r="AB35" s="355"/>
      <c r="AC35" s="355"/>
      <c r="AD35" s="355"/>
      <c r="AE35" s="355"/>
      <c r="AF35" s="355"/>
      <c r="AG35" s="355"/>
      <c r="AH35" s="355"/>
      <c r="AI35" s="355"/>
      <c r="AJ35" s="355"/>
      <c r="AK35" s="355"/>
      <c r="AL35" s="163"/>
      <c r="AM35" s="354">
        <f t="shared" ref="AM35:AM43" si="0">IF(AO35="","",AM34+1)</f>
        <v>10</v>
      </c>
      <c r="AN35" s="354"/>
      <c r="AO35" s="355" t="str">
        <f>IF('各会計、関係団体の財政状況及び健全化判断比率'!B36="","",'各会計、関係団体の財政状況及び健全化判断比率'!B36)</f>
        <v>金ケ崎町下水道事業会計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13</v>
      </c>
      <c r="BX35" s="354"/>
      <c r="BY35" s="355" t="str">
        <f>IF('各会計、関係団体の財政状況及び健全化判断比率'!B69="","",'各会計、関係団体の財政状況及び健全化判断比率'!B69)</f>
        <v>奥州金ケ崎行政事務組合（水道用水供給事業会計）</v>
      </c>
      <c r="BZ35" s="355"/>
      <c r="CA35" s="355"/>
      <c r="CB35" s="355"/>
      <c r="CC35" s="355"/>
      <c r="CD35" s="355"/>
      <c r="CE35" s="355"/>
      <c r="CF35" s="355"/>
      <c r="CG35" s="355"/>
      <c r="CH35" s="355"/>
      <c r="CI35" s="355"/>
      <c r="CJ35" s="355"/>
      <c r="CK35" s="355"/>
      <c r="CL35" s="355"/>
      <c r="CM35" s="355"/>
      <c r="CN35" s="163"/>
      <c r="CO35" s="354">
        <f t="shared" ref="CO35:CO43" si="3">IF(CQ35="","",CO34+1)</f>
        <v>19</v>
      </c>
      <c r="CP35" s="354"/>
      <c r="CQ35" s="355" t="str">
        <f>IF('各会計、関係団体の財政状況及び健全化判断比率'!BS8="","",'各会計、関係団体の財政状況及び健全化判断比率'!BS8)</f>
        <v>オーガニック金ケ崎</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介護保険特別会計（介護保険事業勘定）</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14</v>
      </c>
      <c r="BX36" s="354"/>
      <c r="BY36" s="355" t="str">
        <f>IF('各会計、関係団体の財政状況及び健全化判断比率'!B70="","",'各会計、関係団体の財政状況及び健全化判断比率'!B70)</f>
        <v>岩手県市町村総合事務組合（一般会計）</v>
      </c>
      <c r="BZ36" s="355"/>
      <c r="CA36" s="355"/>
      <c r="CB36" s="355"/>
      <c r="CC36" s="355"/>
      <c r="CD36" s="355"/>
      <c r="CE36" s="355"/>
      <c r="CF36" s="355"/>
      <c r="CG36" s="355"/>
      <c r="CH36" s="355"/>
      <c r="CI36" s="355"/>
      <c r="CJ36" s="355"/>
      <c r="CK36" s="355"/>
      <c r="CL36" s="355"/>
      <c r="CM36" s="355"/>
      <c r="CN36" s="163"/>
      <c r="CO36" s="354">
        <f t="shared" si="3"/>
        <v>20</v>
      </c>
      <c r="CP36" s="354"/>
      <c r="CQ36" s="355" t="str">
        <f>IF('各会計、関係団体の財政状況及び健全化判断比率'!BS9="","",'各会計、関係団体の財政状況及び健全化判断比率'!BS9)</f>
        <v>金ケ崎町生涯スポーツ事業団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介護保険特別会計（介護サービス事業勘定）</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15</v>
      </c>
      <c r="BX37" s="354"/>
      <c r="BY37" s="355" t="str">
        <f>IF('各会計、関係団体の財政状況及び健全化判断比率'!B71="","",'各会計、関係団体の財政状況及び健全化判断比率'!B71)</f>
        <v>岩手県市町村総合事務組合（特別会計）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6</v>
      </c>
      <c r="V38" s="354"/>
      <c r="W38" s="355" t="str">
        <f>IF('各会計、関係団体の財政状況及び健全化判断比率'!B32="","",'各会計、関係団体の財政状況及び健全化判断比率'!B32)</f>
        <v>国民健康保険診療施設特別会計（医科勘定）</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16</v>
      </c>
      <c r="BX38" s="354"/>
      <c r="BY38" s="355" t="str">
        <f>IF('各会計、関係団体の財政状況及び健全化判断比率'!B72="","",'各会計、関係団体の財政状況及び健全化判断比率'!B72)</f>
        <v>岩手県後期高齢者医療広域行政組合（一般会計）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f t="shared" si="4"/>
        <v>7</v>
      </c>
      <c r="V39" s="354"/>
      <c r="W39" s="355" t="str">
        <f>IF('各会計、関係団体の財政状況及び健全化判断比率'!B33="","",'各会計、関係団体の財政状況及び健全化判断比率'!B33)</f>
        <v>国民健康保険診療施設特別会計（歯科勘定）</v>
      </c>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17</v>
      </c>
      <c r="BX39" s="354"/>
      <c r="BY39" s="355" t="str">
        <f>IF('各会計、関係団体の財政状況及び健全化判断比率'!B73="","",'各会計、関係団体の財政状況及び健全化判断比率'!B73)</f>
        <v>岩手県後期高齢者医療広域行政組合（特別会計）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f t="shared" si="4"/>
        <v>8</v>
      </c>
      <c r="V40" s="354"/>
      <c r="W40" s="355" t="str">
        <f>IF('各会計、関係団体の財政状況及び健全化判断比率'!B34="","",'各会計、関係団体の財政状況及び健全化判断比率'!B34)</f>
        <v>後期高齢者医療特別会計</v>
      </c>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p3DzjknOZOqNuQDctOE1JTR8CIetu5Py5SJTRDxTdsiavfsU8NQJeOOwKr+cm1HG8dN73ZWms3q7mPd+Piu01A==" saltValue="aLEkue7VsKVkmVXbmkdw6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BE71" sqref="BE7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6" t="s">
        <v>540</v>
      </c>
      <c r="D34" s="1136"/>
      <c r="E34" s="1137"/>
      <c r="F34" s="32">
        <v>11.56</v>
      </c>
      <c r="G34" s="33">
        <v>10.73</v>
      </c>
      <c r="H34" s="33">
        <v>12.1</v>
      </c>
      <c r="I34" s="33">
        <v>12.71</v>
      </c>
      <c r="J34" s="34">
        <v>12.26</v>
      </c>
      <c r="K34" s="22"/>
      <c r="L34" s="22"/>
      <c r="M34" s="22"/>
      <c r="N34" s="22"/>
      <c r="O34" s="22"/>
      <c r="P34" s="22"/>
    </row>
    <row r="35" spans="1:16" ht="39" customHeight="1" x14ac:dyDescent="0.2">
      <c r="A35" s="22"/>
      <c r="B35" s="35"/>
      <c r="C35" s="1132" t="s">
        <v>541</v>
      </c>
      <c r="D35" s="1132"/>
      <c r="E35" s="1133"/>
      <c r="F35" s="36">
        <v>7.54</v>
      </c>
      <c r="G35" s="37">
        <v>6.99</v>
      </c>
      <c r="H35" s="37">
        <v>5.31</v>
      </c>
      <c r="I35" s="37">
        <v>8.9600000000000009</v>
      </c>
      <c r="J35" s="38">
        <v>5.53</v>
      </c>
      <c r="K35" s="22"/>
      <c r="L35" s="22"/>
      <c r="M35" s="22"/>
      <c r="N35" s="22"/>
      <c r="O35" s="22"/>
      <c r="P35" s="22"/>
    </row>
    <row r="36" spans="1:16" ht="39" customHeight="1" x14ac:dyDescent="0.2">
      <c r="A36" s="22"/>
      <c r="B36" s="35"/>
      <c r="C36" s="1132" t="s">
        <v>542</v>
      </c>
      <c r="D36" s="1132"/>
      <c r="E36" s="1133"/>
      <c r="F36" s="36">
        <v>2.38</v>
      </c>
      <c r="G36" s="37">
        <v>3.09</v>
      </c>
      <c r="H36" s="37">
        <v>3.31</v>
      </c>
      <c r="I36" s="37">
        <v>5.36</v>
      </c>
      <c r="J36" s="38">
        <v>5.14</v>
      </c>
      <c r="K36" s="22"/>
      <c r="L36" s="22"/>
      <c r="M36" s="22"/>
      <c r="N36" s="22"/>
      <c r="O36" s="22"/>
      <c r="P36" s="22"/>
    </row>
    <row r="37" spans="1:16" ht="39" customHeight="1" x14ac:dyDescent="0.2">
      <c r="A37" s="22"/>
      <c r="B37" s="35"/>
      <c r="C37" s="1132" t="s">
        <v>543</v>
      </c>
      <c r="D37" s="1132"/>
      <c r="E37" s="1133"/>
      <c r="F37" s="36">
        <v>0.82</v>
      </c>
      <c r="G37" s="37">
        <v>0.8</v>
      </c>
      <c r="H37" s="37">
        <v>1.48</v>
      </c>
      <c r="I37" s="37">
        <v>1.88</v>
      </c>
      <c r="J37" s="38">
        <v>0.95</v>
      </c>
      <c r="K37" s="22"/>
      <c r="L37" s="22"/>
      <c r="M37" s="22"/>
      <c r="N37" s="22"/>
      <c r="O37" s="22"/>
      <c r="P37" s="22"/>
    </row>
    <row r="38" spans="1:16" ht="39" customHeight="1" x14ac:dyDescent="0.2">
      <c r="A38" s="22"/>
      <c r="B38" s="35"/>
      <c r="C38" s="1132" t="s">
        <v>544</v>
      </c>
      <c r="D38" s="1132"/>
      <c r="E38" s="1133"/>
      <c r="F38" s="36">
        <v>0.59</v>
      </c>
      <c r="G38" s="37">
        <v>0.96</v>
      </c>
      <c r="H38" s="37">
        <v>0.65</v>
      </c>
      <c r="I38" s="37">
        <v>0.53</v>
      </c>
      <c r="J38" s="38">
        <v>0.28999999999999998</v>
      </c>
      <c r="K38" s="22"/>
      <c r="L38" s="22"/>
      <c r="M38" s="22"/>
      <c r="N38" s="22"/>
      <c r="O38" s="22"/>
      <c r="P38" s="22"/>
    </row>
    <row r="39" spans="1:16" ht="39" customHeight="1" x14ac:dyDescent="0.2">
      <c r="A39" s="22"/>
      <c r="B39" s="35"/>
      <c r="C39" s="1132" t="s">
        <v>545</v>
      </c>
      <c r="D39" s="1132"/>
      <c r="E39" s="1133"/>
      <c r="F39" s="36">
        <v>0.6</v>
      </c>
      <c r="G39" s="37">
        <v>0.45</v>
      </c>
      <c r="H39" s="37">
        <v>0.59</v>
      </c>
      <c r="I39" s="37">
        <v>0.43</v>
      </c>
      <c r="J39" s="38">
        <v>0.28999999999999998</v>
      </c>
      <c r="K39" s="22"/>
      <c r="L39" s="22"/>
      <c r="M39" s="22"/>
      <c r="N39" s="22"/>
      <c r="O39" s="22"/>
      <c r="P39" s="22"/>
    </row>
    <row r="40" spans="1:16" ht="39" customHeight="1" x14ac:dyDescent="0.2">
      <c r="A40" s="22"/>
      <c r="B40" s="35"/>
      <c r="C40" s="1132" t="s">
        <v>546</v>
      </c>
      <c r="D40" s="1132"/>
      <c r="E40" s="1133"/>
      <c r="F40" s="36">
        <v>0.12</v>
      </c>
      <c r="G40" s="37">
        <v>0.17</v>
      </c>
      <c r="H40" s="37">
        <v>0.18</v>
      </c>
      <c r="I40" s="37">
        <v>7.0000000000000007E-2</v>
      </c>
      <c r="J40" s="38">
        <v>7.0000000000000007E-2</v>
      </c>
      <c r="K40" s="22"/>
      <c r="L40" s="22"/>
      <c r="M40" s="22"/>
      <c r="N40" s="22"/>
      <c r="O40" s="22"/>
      <c r="P40" s="22"/>
    </row>
    <row r="41" spans="1:16" ht="39" customHeight="1" x14ac:dyDescent="0.2">
      <c r="A41" s="22"/>
      <c r="B41" s="35"/>
      <c r="C41" s="1132" t="s">
        <v>547</v>
      </c>
      <c r="D41" s="1132"/>
      <c r="E41" s="1133"/>
      <c r="F41" s="36">
        <v>0.02</v>
      </c>
      <c r="G41" s="37">
        <v>0.01</v>
      </c>
      <c r="H41" s="37">
        <v>0.01</v>
      </c>
      <c r="I41" s="37">
        <v>0.02</v>
      </c>
      <c r="J41" s="38">
        <v>0.02</v>
      </c>
      <c r="K41" s="22"/>
      <c r="L41" s="22"/>
      <c r="M41" s="22"/>
      <c r="N41" s="22"/>
      <c r="O41" s="22"/>
      <c r="P41" s="22"/>
    </row>
    <row r="42" spans="1:16" ht="39" customHeight="1" x14ac:dyDescent="0.2">
      <c r="A42" s="22"/>
      <c r="B42" s="39"/>
      <c r="C42" s="1132" t="s">
        <v>548</v>
      </c>
      <c r="D42" s="1132"/>
      <c r="E42" s="1133"/>
      <c r="F42" s="36" t="s">
        <v>506</v>
      </c>
      <c r="G42" s="37" t="s">
        <v>506</v>
      </c>
      <c r="H42" s="37" t="s">
        <v>506</v>
      </c>
      <c r="I42" s="37" t="s">
        <v>506</v>
      </c>
      <c r="J42" s="38" t="s">
        <v>506</v>
      </c>
      <c r="K42" s="22"/>
      <c r="L42" s="22"/>
      <c r="M42" s="22"/>
      <c r="N42" s="22"/>
      <c r="O42" s="22"/>
      <c r="P42" s="22"/>
    </row>
    <row r="43" spans="1:16" ht="39" customHeight="1" thickBot="1" x14ac:dyDescent="0.25">
      <c r="A43" s="22"/>
      <c r="B43" s="40"/>
      <c r="C43" s="1134" t="s">
        <v>549</v>
      </c>
      <c r="D43" s="1134"/>
      <c r="E43" s="1135"/>
      <c r="F43" s="41">
        <v>0.01</v>
      </c>
      <c r="G43" s="42">
        <v>0.01</v>
      </c>
      <c r="H43" s="42">
        <v>0.01</v>
      </c>
      <c r="I43" s="42">
        <v>0.01</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QcYoIz5Y3fF1eChQGVgULhRRCl6UKA7y+zJvswPX9GWmyZIfaXFmQeI0hMItADyzJYKwNRIxaOgPThqNwzP1A==" saltValue="K1iGyvfqzrr2bRz2g0o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activeCell="BE71" sqref="BE71"/>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859</v>
      </c>
      <c r="L45" s="58">
        <v>891</v>
      </c>
      <c r="M45" s="58">
        <v>822</v>
      </c>
      <c r="N45" s="58">
        <v>758</v>
      </c>
      <c r="O45" s="59">
        <v>732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506</v>
      </c>
      <c r="L46" s="62" t="s">
        <v>506</v>
      </c>
      <c r="M46" s="62" t="s">
        <v>506</v>
      </c>
      <c r="N46" s="62" t="s">
        <v>506</v>
      </c>
      <c r="O46" s="63" t="s">
        <v>506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506</v>
      </c>
      <c r="L47" s="62" t="s">
        <v>506</v>
      </c>
      <c r="M47" s="62" t="s">
        <v>506</v>
      </c>
      <c r="N47" s="62" t="s">
        <v>506</v>
      </c>
      <c r="O47" s="63" t="s">
        <v>506</v>
      </c>
      <c r="P47" s="46"/>
      <c r="Q47" s="46"/>
      <c r="R47" s="46"/>
      <c r="S47" s="46"/>
      <c r="T47" s="46"/>
      <c r="U47" s="46"/>
    </row>
    <row r="48" spans="1:21" ht="30.75" customHeight="1" x14ac:dyDescent="0.2">
      <c r="A48" s="46"/>
      <c r="B48" s="1163"/>
      <c r="C48" s="1164"/>
      <c r="D48" s="60"/>
      <c r="E48" s="1140" t="s">
        <v>13</v>
      </c>
      <c r="F48" s="1140"/>
      <c r="G48" s="1140"/>
      <c r="H48" s="1140"/>
      <c r="I48" s="1140"/>
      <c r="J48" s="1141"/>
      <c r="K48" s="61">
        <v>406</v>
      </c>
      <c r="L48" s="62">
        <v>386</v>
      </c>
      <c r="M48" s="62">
        <v>374</v>
      </c>
      <c r="N48" s="62">
        <v>402</v>
      </c>
      <c r="O48" s="63">
        <v>399</v>
      </c>
      <c r="P48" s="46"/>
      <c r="Q48" s="46"/>
      <c r="R48" s="46"/>
      <c r="S48" s="46"/>
      <c r="T48" s="46"/>
      <c r="U48" s="46"/>
    </row>
    <row r="49" spans="1:21" ht="30.75" customHeight="1" x14ac:dyDescent="0.2">
      <c r="A49" s="46"/>
      <c r="B49" s="1163"/>
      <c r="C49" s="1164"/>
      <c r="D49" s="60"/>
      <c r="E49" s="1140" t="s">
        <v>14</v>
      </c>
      <c r="F49" s="1140"/>
      <c r="G49" s="1140"/>
      <c r="H49" s="1140"/>
      <c r="I49" s="1140"/>
      <c r="J49" s="1141"/>
      <c r="K49" s="61">
        <v>15</v>
      </c>
      <c r="L49" s="62">
        <v>16</v>
      </c>
      <c r="M49" s="62">
        <v>19</v>
      </c>
      <c r="N49" s="62">
        <v>21</v>
      </c>
      <c r="O49" s="63">
        <v>21</v>
      </c>
      <c r="P49" s="46"/>
      <c r="Q49" s="46"/>
      <c r="R49" s="46"/>
      <c r="S49" s="46"/>
      <c r="T49" s="46"/>
      <c r="U49" s="46"/>
    </row>
    <row r="50" spans="1:21" ht="30.75" customHeight="1" x14ac:dyDescent="0.2">
      <c r="A50" s="46"/>
      <c r="B50" s="1163"/>
      <c r="C50" s="1164"/>
      <c r="D50" s="60"/>
      <c r="E50" s="1140" t="s">
        <v>15</v>
      </c>
      <c r="F50" s="1140"/>
      <c r="G50" s="1140"/>
      <c r="H50" s="1140"/>
      <c r="I50" s="1140"/>
      <c r="J50" s="1141"/>
      <c r="K50" s="61">
        <v>32</v>
      </c>
      <c r="L50" s="62">
        <v>33</v>
      </c>
      <c r="M50" s="62">
        <v>42</v>
      </c>
      <c r="N50" s="62">
        <v>40</v>
      </c>
      <c r="O50" s="63">
        <v>37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506</v>
      </c>
      <c r="L51" s="62" t="s">
        <v>506</v>
      </c>
      <c r="M51" s="62" t="s">
        <v>506</v>
      </c>
      <c r="N51" s="62" t="s">
        <v>506</v>
      </c>
      <c r="O51" s="63" t="s">
        <v>506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699</v>
      </c>
      <c r="L52" s="62">
        <v>702</v>
      </c>
      <c r="M52" s="62">
        <v>694</v>
      </c>
      <c r="N52" s="62">
        <v>680</v>
      </c>
      <c r="O52" s="63">
        <v>666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613</v>
      </c>
      <c r="L53" s="67">
        <v>624</v>
      </c>
      <c r="M53" s="67">
        <v>563</v>
      </c>
      <c r="N53" s="67">
        <v>541</v>
      </c>
      <c r="O53" s="68">
        <v>523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A72/ZP38wRD2bo6LZyjzGb6l8N7W5UDgurpDW9bcd2Jhf4reA2nuqzZiYXn2Zix2FvgLj5t181n7vUQ5PGXQ==" saltValue="/pM5zdU5zbodY+Y/A5qKe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BE71" sqref="BE71"/>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81" t="s">
        <v>30</v>
      </c>
      <c r="C41" s="1182"/>
      <c r="D41" s="103"/>
      <c r="E41" s="1183" t="s">
        <v>31</v>
      </c>
      <c r="F41" s="1183"/>
      <c r="G41" s="1183"/>
      <c r="H41" s="1184"/>
      <c r="I41" s="330">
        <v>7024</v>
      </c>
      <c r="J41" s="331">
        <v>6825</v>
      </c>
      <c r="K41" s="331">
        <v>6500</v>
      </c>
      <c r="L41" s="331">
        <v>6396</v>
      </c>
      <c r="M41" s="332">
        <v>6195</v>
      </c>
    </row>
    <row r="42" spans="2:13" ht="27.75" customHeight="1" x14ac:dyDescent="0.2">
      <c r="B42" s="1171"/>
      <c r="C42" s="1172"/>
      <c r="D42" s="104"/>
      <c r="E42" s="1175" t="s">
        <v>32</v>
      </c>
      <c r="F42" s="1175"/>
      <c r="G42" s="1175"/>
      <c r="H42" s="1176"/>
      <c r="I42" s="333">
        <v>23</v>
      </c>
      <c r="J42" s="334">
        <v>21</v>
      </c>
      <c r="K42" s="334">
        <v>18</v>
      </c>
      <c r="L42" s="334">
        <v>16</v>
      </c>
      <c r="M42" s="335">
        <v>13</v>
      </c>
    </row>
    <row r="43" spans="2:13" ht="27.75" customHeight="1" x14ac:dyDescent="0.2">
      <c r="B43" s="1171"/>
      <c r="C43" s="1172"/>
      <c r="D43" s="104"/>
      <c r="E43" s="1175" t="s">
        <v>33</v>
      </c>
      <c r="F43" s="1175"/>
      <c r="G43" s="1175"/>
      <c r="H43" s="1176"/>
      <c r="I43" s="333">
        <v>3774</v>
      </c>
      <c r="J43" s="334">
        <v>3282</v>
      </c>
      <c r="K43" s="334">
        <v>3196</v>
      </c>
      <c r="L43" s="334">
        <v>2956</v>
      </c>
      <c r="M43" s="335">
        <v>2794</v>
      </c>
    </row>
    <row r="44" spans="2:13" ht="27.75" customHeight="1" x14ac:dyDescent="0.2">
      <c r="B44" s="1171"/>
      <c r="C44" s="1172"/>
      <c r="D44" s="104"/>
      <c r="E44" s="1175" t="s">
        <v>34</v>
      </c>
      <c r="F44" s="1175"/>
      <c r="G44" s="1175"/>
      <c r="H44" s="1176"/>
      <c r="I44" s="333">
        <v>212</v>
      </c>
      <c r="J44" s="334">
        <v>205</v>
      </c>
      <c r="K44" s="334">
        <v>190</v>
      </c>
      <c r="L44" s="334">
        <v>172</v>
      </c>
      <c r="M44" s="335">
        <v>178</v>
      </c>
    </row>
    <row r="45" spans="2:13" ht="27.75" customHeight="1" x14ac:dyDescent="0.2">
      <c r="B45" s="1171"/>
      <c r="C45" s="1172"/>
      <c r="D45" s="104"/>
      <c r="E45" s="1175" t="s">
        <v>35</v>
      </c>
      <c r="F45" s="1175"/>
      <c r="G45" s="1175"/>
      <c r="H45" s="1176"/>
      <c r="I45" s="333">
        <v>1337</v>
      </c>
      <c r="J45" s="334">
        <v>1328</v>
      </c>
      <c r="K45" s="334">
        <v>1299</v>
      </c>
      <c r="L45" s="334">
        <v>1268</v>
      </c>
      <c r="M45" s="335">
        <v>1245</v>
      </c>
    </row>
    <row r="46" spans="2:13" ht="27.75" customHeight="1" x14ac:dyDescent="0.2">
      <c r="B46" s="1171"/>
      <c r="C46" s="1172"/>
      <c r="D46" s="105"/>
      <c r="E46" s="1175" t="s">
        <v>36</v>
      </c>
      <c r="F46" s="1175"/>
      <c r="G46" s="1175"/>
      <c r="H46" s="1176"/>
      <c r="I46" s="333" t="s">
        <v>506</v>
      </c>
      <c r="J46" s="334" t="s">
        <v>506</v>
      </c>
      <c r="K46" s="334" t="s">
        <v>506</v>
      </c>
      <c r="L46" s="334" t="s">
        <v>506</v>
      </c>
      <c r="M46" s="335" t="s">
        <v>506</v>
      </c>
    </row>
    <row r="47" spans="2:13" ht="27.75" customHeight="1" x14ac:dyDescent="0.2">
      <c r="B47" s="1171"/>
      <c r="C47" s="1172"/>
      <c r="D47" s="106"/>
      <c r="E47" s="1185" t="s">
        <v>37</v>
      </c>
      <c r="F47" s="1186"/>
      <c r="G47" s="1186"/>
      <c r="H47" s="1187"/>
      <c r="I47" s="333" t="s">
        <v>506</v>
      </c>
      <c r="J47" s="334" t="s">
        <v>506</v>
      </c>
      <c r="K47" s="334" t="s">
        <v>506</v>
      </c>
      <c r="L47" s="334" t="s">
        <v>506</v>
      </c>
      <c r="M47" s="335" t="s">
        <v>506</v>
      </c>
    </row>
    <row r="48" spans="2:13" ht="27.75" customHeight="1" x14ac:dyDescent="0.2">
      <c r="B48" s="1171"/>
      <c r="C48" s="1172"/>
      <c r="D48" s="104"/>
      <c r="E48" s="1175" t="s">
        <v>38</v>
      </c>
      <c r="F48" s="1175"/>
      <c r="G48" s="1175"/>
      <c r="H48" s="1176"/>
      <c r="I48" s="333" t="s">
        <v>506</v>
      </c>
      <c r="J48" s="334" t="s">
        <v>506</v>
      </c>
      <c r="K48" s="334" t="s">
        <v>506</v>
      </c>
      <c r="L48" s="334" t="s">
        <v>506</v>
      </c>
      <c r="M48" s="335" t="s">
        <v>506</v>
      </c>
    </row>
    <row r="49" spans="2:13" ht="27.75" customHeight="1" x14ac:dyDescent="0.2">
      <c r="B49" s="1173"/>
      <c r="C49" s="1174"/>
      <c r="D49" s="104"/>
      <c r="E49" s="1175" t="s">
        <v>39</v>
      </c>
      <c r="F49" s="1175"/>
      <c r="G49" s="1175"/>
      <c r="H49" s="1176"/>
      <c r="I49" s="333" t="s">
        <v>506</v>
      </c>
      <c r="J49" s="334" t="s">
        <v>506</v>
      </c>
      <c r="K49" s="334" t="s">
        <v>506</v>
      </c>
      <c r="L49" s="334" t="s">
        <v>506</v>
      </c>
      <c r="M49" s="335" t="s">
        <v>506</v>
      </c>
    </row>
    <row r="50" spans="2:13" ht="27.75" customHeight="1" x14ac:dyDescent="0.2">
      <c r="B50" s="1169" t="s">
        <v>40</v>
      </c>
      <c r="C50" s="1170"/>
      <c r="D50" s="107"/>
      <c r="E50" s="1175" t="s">
        <v>41</v>
      </c>
      <c r="F50" s="1175"/>
      <c r="G50" s="1175"/>
      <c r="H50" s="1176"/>
      <c r="I50" s="333">
        <v>3801</v>
      </c>
      <c r="J50" s="334">
        <v>4083</v>
      </c>
      <c r="K50" s="334">
        <v>4569</v>
      </c>
      <c r="L50" s="334">
        <v>4522</v>
      </c>
      <c r="M50" s="335">
        <v>4869</v>
      </c>
    </row>
    <row r="51" spans="2:13" ht="27.75" customHeight="1" x14ac:dyDescent="0.2">
      <c r="B51" s="1171"/>
      <c r="C51" s="1172"/>
      <c r="D51" s="104"/>
      <c r="E51" s="1175" t="s">
        <v>42</v>
      </c>
      <c r="F51" s="1175"/>
      <c r="G51" s="1175"/>
      <c r="H51" s="1176"/>
      <c r="I51" s="333" t="s">
        <v>506</v>
      </c>
      <c r="J51" s="334" t="s">
        <v>506</v>
      </c>
      <c r="K51" s="334">
        <v>0</v>
      </c>
      <c r="L51" s="334" t="s">
        <v>506</v>
      </c>
      <c r="M51" s="335">
        <v>1</v>
      </c>
    </row>
    <row r="52" spans="2:13" ht="27.75" customHeight="1" x14ac:dyDescent="0.2">
      <c r="B52" s="1173"/>
      <c r="C52" s="1174"/>
      <c r="D52" s="104"/>
      <c r="E52" s="1175" t="s">
        <v>43</v>
      </c>
      <c r="F52" s="1175"/>
      <c r="G52" s="1175"/>
      <c r="H52" s="1176"/>
      <c r="I52" s="333">
        <v>8601</v>
      </c>
      <c r="J52" s="334">
        <v>8364</v>
      </c>
      <c r="K52" s="334">
        <v>8034</v>
      </c>
      <c r="L52" s="334">
        <v>7807</v>
      </c>
      <c r="M52" s="335">
        <v>7444</v>
      </c>
    </row>
    <row r="53" spans="2:13" ht="27.75" customHeight="1" thickBot="1" x14ac:dyDescent="0.25">
      <c r="B53" s="1177" t="s">
        <v>19</v>
      </c>
      <c r="C53" s="1178"/>
      <c r="D53" s="108"/>
      <c r="E53" s="1179" t="s">
        <v>44</v>
      </c>
      <c r="F53" s="1179"/>
      <c r="G53" s="1179"/>
      <c r="H53" s="1180"/>
      <c r="I53" s="336">
        <v>-31</v>
      </c>
      <c r="J53" s="337">
        <v>-787</v>
      </c>
      <c r="K53" s="337">
        <v>-1401</v>
      </c>
      <c r="L53" s="337">
        <v>-1521</v>
      </c>
      <c r="M53" s="338">
        <v>-1889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yHtjS0x4mN8BBjme1DBUAGOT5lWZ+JMouxlgOUVp3TXgcrY3dOm8cIYmQV7Py1QaV0g0V+B1rinorBgTSvnKYg==" saltValue="BIPbp8u0PxnhigG2FhA6O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1" zoomScale="70" zoomScaleNormal="70" zoomScaleSheetLayoutView="100" workbookViewId="0">
      <selection activeCell="BE71" sqref="BE7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532</v>
      </c>
      <c r="G54" s="117" t="s">
        <v>533</v>
      </c>
      <c r="H54" s="118" t="s">
        <v>534</v>
      </c>
    </row>
    <row r="55" spans="2:8" ht="52.5" customHeight="1" x14ac:dyDescent="0.2">
      <c r="B55" s="119"/>
      <c r="C55" s="1196" t="s">
        <v>46</v>
      </c>
      <c r="D55" s="1196"/>
      <c r="E55" s="1197"/>
      <c r="F55" s="339">
        <v>2365</v>
      </c>
      <c r="G55" s="339">
        <v>2266</v>
      </c>
      <c r="H55" s="340">
        <v>2522</v>
      </c>
    </row>
    <row r="56" spans="2:8" ht="52.5" customHeight="1" x14ac:dyDescent="0.2">
      <c r="B56" s="120"/>
      <c r="C56" s="1198" t="s">
        <v>47</v>
      </c>
      <c r="D56" s="1198"/>
      <c r="E56" s="1199"/>
      <c r="F56" s="341">
        <v>450</v>
      </c>
      <c r="G56" s="341">
        <v>450</v>
      </c>
      <c r="H56" s="342">
        <v>451</v>
      </c>
    </row>
    <row r="57" spans="2:8" ht="53.25" customHeight="1" x14ac:dyDescent="0.2">
      <c r="B57" s="120"/>
      <c r="C57" s="1200" t="s">
        <v>48</v>
      </c>
      <c r="D57" s="1200"/>
      <c r="E57" s="1201"/>
      <c r="F57" s="343">
        <v>1253</v>
      </c>
      <c r="G57" s="343">
        <v>1288</v>
      </c>
      <c r="H57" s="344">
        <v>1401</v>
      </c>
    </row>
    <row r="58" spans="2:8" ht="45.75" customHeight="1" x14ac:dyDescent="0.2">
      <c r="B58" s="121"/>
      <c r="C58" s="1188" t="s">
        <v>565</v>
      </c>
      <c r="D58" s="1189"/>
      <c r="E58" s="1190"/>
      <c r="F58" s="345">
        <v>600</v>
      </c>
      <c r="G58" s="345">
        <v>505</v>
      </c>
      <c r="H58" s="346">
        <v>602</v>
      </c>
    </row>
    <row r="59" spans="2:8" ht="45.75" customHeight="1" x14ac:dyDescent="0.2">
      <c r="B59" s="121"/>
      <c r="C59" s="1188" t="s">
        <v>568</v>
      </c>
      <c r="D59" s="1189"/>
      <c r="E59" s="1190"/>
      <c r="F59" s="345">
        <v>299</v>
      </c>
      <c r="G59" s="345">
        <v>431</v>
      </c>
      <c r="H59" s="346">
        <v>569</v>
      </c>
    </row>
    <row r="60" spans="2:8" ht="45.75" customHeight="1" x14ac:dyDescent="0.2">
      <c r="B60" s="121"/>
      <c r="C60" s="1188" t="s">
        <v>569</v>
      </c>
      <c r="D60" s="1189"/>
      <c r="E60" s="1190"/>
      <c r="F60" s="345">
        <v>55</v>
      </c>
      <c r="G60" s="345">
        <v>54</v>
      </c>
      <c r="H60" s="346">
        <v>54</v>
      </c>
    </row>
    <row r="61" spans="2:8" ht="45.75" customHeight="1" x14ac:dyDescent="0.2">
      <c r="B61" s="121"/>
      <c r="C61" s="1188" t="s">
        <v>566</v>
      </c>
      <c r="D61" s="1189"/>
      <c r="E61" s="1190"/>
      <c r="F61" s="345">
        <v>100</v>
      </c>
      <c r="G61" s="345">
        <v>100</v>
      </c>
      <c r="H61" s="346">
        <v>45</v>
      </c>
    </row>
    <row r="62" spans="2:8" ht="45.75" customHeight="1" thickBot="1" x14ac:dyDescent="0.25">
      <c r="B62" s="122"/>
      <c r="C62" s="1191" t="s">
        <v>567</v>
      </c>
      <c r="D62" s="1192"/>
      <c r="E62" s="1193"/>
      <c r="F62" s="347">
        <v>42</v>
      </c>
      <c r="G62" s="347">
        <v>42</v>
      </c>
      <c r="H62" s="348">
        <v>42</v>
      </c>
    </row>
    <row r="63" spans="2:8" ht="52.5" customHeight="1" thickBot="1" x14ac:dyDescent="0.25">
      <c r="B63" s="123"/>
      <c r="C63" s="1194" t="s">
        <v>49</v>
      </c>
      <c r="D63" s="1194"/>
      <c r="E63" s="1195"/>
      <c r="F63" s="349">
        <v>4068</v>
      </c>
      <c r="G63" s="349">
        <v>4004</v>
      </c>
      <c r="H63" s="350">
        <v>4373</v>
      </c>
    </row>
    <row r="64" spans="2:8" ht="13.2" x14ac:dyDescent="0.2"/>
  </sheetData>
  <sheetProtection algorithmName="SHA-512" hashValue="N6cwp9Q3vfA74CvOv9YAkN8psWjE+CMHygK5RqL2x0ijHYGwvx4krpgNpy8K5R5tg1gNvX0i5P7ulpMC4jhHhA==" saltValue="OeLBFWdo+EOzgXDdi17g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529</v>
      </c>
      <c r="G2" s="137"/>
      <c r="H2" s="138"/>
    </row>
    <row r="3" spans="1:8" x14ac:dyDescent="0.2">
      <c r="A3" s="134" t="s">
        <v>522</v>
      </c>
      <c r="B3" s="139"/>
      <c r="C3" s="140"/>
      <c r="D3" s="141">
        <v>60537</v>
      </c>
      <c r="E3" s="142"/>
      <c r="F3" s="143">
        <v>84459</v>
      </c>
      <c r="G3" s="144"/>
      <c r="H3" s="145"/>
    </row>
    <row r="4" spans="1:8" x14ac:dyDescent="0.2">
      <c r="A4" s="146"/>
      <c r="B4" s="147"/>
      <c r="C4" s="148"/>
      <c r="D4" s="149">
        <v>23437</v>
      </c>
      <c r="E4" s="150"/>
      <c r="F4" s="151">
        <v>47314</v>
      </c>
      <c r="G4" s="152"/>
      <c r="H4" s="153"/>
    </row>
    <row r="5" spans="1:8" x14ac:dyDescent="0.2">
      <c r="A5" s="134" t="s">
        <v>524</v>
      </c>
      <c r="B5" s="139"/>
      <c r="C5" s="140"/>
      <c r="D5" s="141">
        <v>54478</v>
      </c>
      <c r="E5" s="142"/>
      <c r="F5" s="143">
        <v>74568</v>
      </c>
      <c r="G5" s="144"/>
      <c r="H5" s="145"/>
    </row>
    <row r="6" spans="1:8" x14ac:dyDescent="0.2">
      <c r="A6" s="146"/>
      <c r="B6" s="147"/>
      <c r="C6" s="148"/>
      <c r="D6" s="149">
        <v>22932</v>
      </c>
      <c r="E6" s="150"/>
      <c r="F6" s="151">
        <v>42558</v>
      </c>
      <c r="G6" s="152"/>
      <c r="H6" s="153"/>
    </row>
    <row r="7" spans="1:8" x14ac:dyDescent="0.2">
      <c r="A7" s="134" t="s">
        <v>525</v>
      </c>
      <c r="B7" s="139"/>
      <c r="C7" s="140"/>
      <c r="D7" s="141">
        <v>40986</v>
      </c>
      <c r="E7" s="142"/>
      <c r="F7" s="143">
        <v>73693</v>
      </c>
      <c r="G7" s="144"/>
      <c r="H7" s="145"/>
    </row>
    <row r="8" spans="1:8" x14ac:dyDescent="0.2">
      <c r="A8" s="146"/>
      <c r="B8" s="147"/>
      <c r="C8" s="148"/>
      <c r="D8" s="149">
        <v>18265</v>
      </c>
      <c r="E8" s="150"/>
      <c r="F8" s="151">
        <v>44203</v>
      </c>
      <c r="G8" s="152"/>
      <c r="H8" s="153"/>
    </row>
    <row r="9" spans="1:8" x14ac:dyDescent="0.2">
      <c r="A9" s="134" t="s">
        <v>526</v>
      </c>
      <c r="B9" s="139"/>
      <c r="C9" s="140"/>
      <c r="D9" s="141">
        <v>62143</v>
      </c>
      <c r="E9" s="142"/>
      <c r="F9" s="143">
        <v>79401</v>
      </c>
      <c r="G9" s="144"/>
      <c r="H9" s="145"/>
    </row>
    <row r="10" spans="1:8" x14ac:dyDescent="0.2">
      <c r="A10" s="146"/>
      <c r="B10" s="147"/>
      <c r="C10" s="148"/>
      <c r="D10" s="149">
        <v>35579</v>
      </c>
      <c r="E10" s="150"/>
      <c r="F10" s="151">
        <v>49347</v>
      </c>
      <c r="G10" s="152"/>
      <c r="H10" s="153"/>
    </row>
    <row r="11" spans="1:8" x14ac:dyDescent="0.2">
      <c r="A11" s="134" t="s">
        <v>527</v>
      </c>
      <c r="B11" s="139"/>
      <c r="C11" s="140"/>
      <c r="D11" s="141">
        <v>58300</v>
      </c>
      <c r="E11" s="142"/>
      <c r="F11" s="143">
        <v>87379</v>
      </c>
      <c r="G11" s="144"/>
      <c r="H11" s="145"/>
    </row>
    <row r="12" spans="1:8" x14ac:dyDescent="0.2">
      <c r="A12" s="146"/>
      <c r="B12" s="147"/>
      <c r="C12" s="154"/>
      <c r="D12" s="149">
        <v>37440</v>
      </c>
      <c r="E12" s="150"/>
      <c r="F12" s="151">
        <v>55855</v>
      </c>
      <c r="G12" s="152"/>
      <c r="H12" s="153"/>
    </row>
    <row r="13" spans="1:8" x14ac:dyDescent="0.2">
      <c r="A13" s="134"/>
      <c r="B13" s="139"/>
      <c r="C13" s="140"/>
      <c r="D13" s="141">
        <v>55289</v>
      </c>
      <c r="E13" s="142"/>
      <c r="F13" s="143">
        <v>79900</v>
      </c>
      <c r="G13" s="155"/>
      <c r="H13" s="145"/>
    </row>
    <row r="14" spans="1:8" x14ac:dyDescent="0.2">
      <c r="A14" s="146"/>
      <c r="B14" s="147"/>
      <c r="C14" s="148"/>
      <c r="D14" s="149">
        <v>27531</v>
      </c>
      <c r="E14" s="150"/>
      <c r="F14" s="151">
        <v>47855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7.54</v>
      </c>
      <c r="C19" s="156">
        <f>ROUND(VALUE(SUBSTITUTE(実質収支比率等に係る経年分析!G$48,"▲","-")),2)</f>
        <v>7</v>
      </c>
      <c r="D19" s="156">
        <f>ROUND(VALUE(SUBSTITUTE(実質収支比率等に係る経年分析!H$48,"▲","-")),2)</f>
        <v>5.32</v>
      </c>
      <c r="E19" s="156">
        <f>ROUND(VALUE(SUBSTITUTE(実質収支比率等に係る経年分析!I$48,"▲","-")),2)</f>
        <v>8.9600000000000009</v>
      </c>
      <c r="F19" s="156">
        <f>ROUND(VALUE(SUBSTITUTE(実質収支比率等に係る経年分析!J$48,"▲","-")),2)</f>
        <v>5.53</v>
      </c>
    </row>
    <row r="20" spans="1:11" x14ac:dyDescent="0.2">
      <c r="A20" s="156" t="s">
        <v>53</v>
      </c>
      <c r="B20" s="156">
        <f>ROUND(VALUE(SUBSTITUTE(実質収支比率等に係る経年分析!F$47,"▲","-")),2)</f>
        <v>39.29</v>
      </c>
      <c r="C20" s="156">
        <f>ROUND(VALUE(SUBSTITUTE(実質収支比率等に係る経年分析!G$47,"▲","-")),2)</f>
        <v>37.82</v>
      </c>
      <c r="D20" s="156">
        <f>ROUND(VALUE(SUBSTITUTE(実質収支比率等に係る経年分析!H$47,"▲","-")),2)</f>
        <v>42.62</v>
      </c>
      <c r="E20" s="156">
        <f>ROUND(VALUE(SUBSTITUTE(実質収支比率等に係る経年分析!I$47,"▲","-")),2)</f>
        <v>40.24</v>
      </c>
      <c r="F20" s="156">
        <f>ROUND(VALUE(SUBSTITUTE(実質収支比率等に係る経年分析!J$47,"▲","-")),2)</f>
        <v>44.19</v>
      </c>
    </row>
    <row r="21" spans="1:11" x14ac:dyDescent="0.2">
      <c r="A21" s="156" t="s">
        <v>54</v>
      </c>
      <c r="B21" s="156">
        <f>IF(ISNUMBER(VALUE(SUBSTITUTE(実質収支比率等に係る経年分析!F$49,"▲","-"))),ROUND(VALUE(SUBSTITUTE(実質収支比率等に係る経年分析!F$49,"▲","-")),2),NA())</f>
        <v>-0.92</v>
      </c>
      <c r="C21" s="156">
        <f>IF(ISNUMBER(VALUE(SUBSTITUTE(実質収支比率等に係る経年分析!G$49,"▲","-"))),ROUND(VALUE(SUBSTITUTE(実質収支比率等に係る経年分析!G$49,"▲","-")),2),NA())</f>
        <v>-2.96</v>
      </c>
      <c r="D21" s="156">
        <f>IF(ISNUMBER(VALUE(SUBSTITUTE(実質収支比率等に係る経年分析!H$49,"▲","-"))),ROUND(VALUE(SUBSTITUTE(実質収支比率等に係る経年分析!H$49,"▲","-")),2),NA())</f>
        <v>-1.77</v>
      </c>
      <c r="E21" s="156">
        <f>IF(ISNUMBER(VALUE(SUBSTITUTE(実質収支比率等に係る経年分析!I$49,"▲","-"))),ROUND(VALUE(SUBSTITUTE(実質収支比率等に係る経年分析!I$49,"▲","-")),2),NA())</f>
        <v>-0.71</v>
      </c>
      <c r="F21" s="156">
        <f>IF(ISNUMBER(VALUE(SUBSTITUTE(実質収支比率等に係る経年分析!J$49,"▲","-"))),ROUND(VALUE(SUBSTITUTE(実質収支比率等に係る経年分析!J$49,"▲","-")),2),NA())</f>
        <v>-3.38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訪問看護ステーション事業特別会計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2">
      <c r="A30" s="157" t="str">
        <f>IF(連結実質赤字比率に係る赤字・黒字の構成分析!C$40="",NA(),連結実質赤字比率に係る赤字・黒字の構成分析!C$40)</f>
        <v>国民健康保険診療施設特別会計（歯科勘定）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0.17</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0.18</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7.0000000000000007E-2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7.0000000000000007E-2</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0.59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0.28999999999999998</v>
      </c>
    </row>
    <row r="32" spans="1:11" x14ac:dyDescent="0.2">
      <c r="A32" s="157" t="str">
        <f>IF(連結実質赤字比率に係る赤字・黒字の構成分析!C$38="",NA(),連結実質赤字比率に係る赤字・黒字の構成分析!C$38)</f>
        <v>国民健康保険診療施設特別会計（医科勘定）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0.28999999999999998</v>
      </c>
    </row>
    <row r="33" spans="1:16" x14ac:dyDescent="0.2">
      <c r="A33" s="157" t="str">
        <f>IF(連結実質赤字比率に係る赤字・黒字の構成分析!C$37="",NA(),連結実質赤字比率に係る赤字・黒字の構成分析!C$37)</f>
        <v>介護保険特別会計（介護保険事業勘定）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1.88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0.95</v>
      </c>
    </row>
    <row r="34" spans="1:16" x14ac:dyDescent="0.2">
      <c r="A34" s="157" t="str">
        <f>IF(連結実質赤字比率に係る赤字・黒字の構成分析!C$36="",NA(),連結実質赤字比率に係る赤字・黒字の構成分析!C$36)</f>
        <v>金ケ崎町下水道事業会計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2.38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3.09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3.31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5.36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5.14</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7.54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6.99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5.31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8.9600000000000009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5.53</v>
      </c>
    </row>
    <row r="36" spans="1:16" x14ac:dyDescent="0.2">
      <c r="A36" s="157" t="str">
        <f>IF(連結実質赤字比率に係る赤字・黒字の構成分析!C$34="",NA(),連結実質赤字比率に係る赤字・黒字の構成分析!C$34)</f>
        <v>金ケ崎町水道事業会計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11.56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10.73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12.71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12.26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699</v>
      </c>
      <c r="E42" s="158"/>
      <c r="F42" s="158"/>
      <c r="G42" s="158">
        <f>'実質公債費比率（分子）の構造'!L$52</f>
        <v>702</v>
      </c>
      <c r="H42" s="158"/>
      <c r="I42" s="158"/>
      <c r="J42" s="158">
        <f>'実質公債費比率（分子）の構造'!M$52</f>
        <v>694</v>
      </c>
      <c r="K42" s="158"/>
      <c r="L42" s="158"/>
      <c r="M42" s="158">
        <f>'実質公債費比率（分子）の構造'!N$52</f>
        <v>680</v>
      </c>
      <c r="N42" s="158"/>
      <c r="O42" s="158"/>
      <c r="P42" s="158">
        <f>'実質公債費比率（分子）の構造'!O$52</f>
        <v>666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32</v>
      </c>
      <c r="C44" s="158"/>
      <c r="D44" s="158"/>
      <c r="E44" s="158">
        <f>'実質公債費比率（分子）の構造'!L$50</f>
        <v>33</v>
      </c>
      <c r="F44" s="158"/>
      <c r="G44" s="158"/>
      <c r="H44" s="158">
        <f>'実質公債費比率（分子）の構造'!M$50</f>
        <v>42</v>
      </c>
      <c r="I44" s="158"/>
      <c r="J44" s="158"/>
      <c r="K44" s="158">
        <f>'実質公債費比率（分子）の構造'!N$50</f>
        <v>40</v>
      </c>
      <c r="L44" s="158"/>
      <c r="M44" s="158"/>
      <c r="N44" s="158">
        <f>'実質公債費比率（分子）の構造'!O$50</f>
        <v>37</v>
      </c>
      <c r="O44" s="158"/>
      <c r="P44" s="158"/>
    </row>
    <row r="45" spans="1:16" x14ac:dyDescent="0.2">
      <c r="A45" s="158" t="s">
        <v>63</v>
      </c>
      <c r="B45" s="158">
        <f>'実質公債費比率（分子）の構造'!K$49</f>
        <v>15</v>
      </c>
      <c r="C45" s="158"/>
      <c r="D45" s="158"/>
      <c r="E45" s="158">
        <f>'実質公債費比率（分子）の構造'!L$49</f>
        <v>16</v>
      </c>
      <c r="F45" s="158"/>
      <c r="G45" s="158"/>
      <c r="H45" s="158">
        <f>'実質公債費比率（分子）の構造'!M$49</f>
        <v>19</v>
      </c>
      <c r="I45" s="158"/>
      <c r="J45" s="158"/>
      <c r="K45" s="158">
        <f>'実質公債費比率（分子）の構造'!N$49</f>
        <v>21</v>
      </c>
      <c r="L45" s="158"/>
      <c r="M45" s="158"/>
      <c r="N45" s="158">
        <f>'実質公債費比率（分子）の構造'!O$49</f>
        <v>21</v>
      </c>
      <c r="O45" s="158"/>
      <c r="P45" s="158"/>
    </row>
    <row r="46" spans="1:16" x14ac:dyDescent="0.2">
      <c r="A46" s="158" t="s">
        <v>64</v>
      </c>
      <c r="B46" s="158">
        <f>'実質公債費比率（分子）の構造'!K$48</f>
        <v>406</v>
      </c>
      <c r="C46" s="158"/>
      <c r="D46" s="158"/>
      <c r="E46" s="158">
        <f>'実質公債費比率（分子）の構造'!L$48</f>
        <v>386</v>
      </c>
      <c r="F46" s="158"/>
      <c r="G46" s="158"/>
      <c r="H46" s="158">
        <f>'実質公債費比率（分子）の構造'!M$48</f>
        <v>374</v>
      </c>
      <c r="I46" s="158"/>
      <c r="J46" s="158"/>
      <c r="K46" s="158">
        <f>'実質公債費比率（分子）の構造'!N$48</f>
        <v>402</v>
      </c>
      <c r="L46" s="158"/>
      <c r="M46" s="158"/>
      <c r="N46" s="158">
        <f>'実質公債費比率（分子）の構造'!O$48</f>
        <v>399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859</v>
      </c>
      <c r="C49" s="158"/>
      <c r="D49" s="158"/>
      <c r="E49" s="158">
        <f>'実質公債費比率（分子）の構造'!L$45</f>
        <v>891</v>
      </c>
      <c r="F49" s="158"/>
      <c r="G49" s="158"/>
      <c r="H49" s="158">
        <f>'実質公債費比率（分子）の構造'!M$45</f>
        <v>822</v>
      </c>
      <c r="I49" s="158"/>
      <c r="J49" s="158"/>
      <c r="K49" s="158">
        <f>'実質公債費比率（分子）の構造'!N$45</f>
        <v>758</v>
      </c>
      <c r="L49" s="158"/>
      <c r="M49" s="158"/>
      <c r="N49" s="158">
        <f>'実質公債費比率（分子）の構造'!O$45</f>
        <v>732</v>
      </c>
      <c r="O49" s="158"/>
      <c r="P49" s="158"/>
    </row>
    <row r="50" spans="1:16" x14ac:dyDescent="0.2">
      <c r="A50" s="158" t="s">
        <v>67</v>
      </c>
      <c r="B50" s="158" t="e">
        <f>NA()</f>
        <v>#N/A</v>
      </c>
      <c r="C50" s="158">
        <f>IF(ISNUMBER('実質公債費比率（分子）の構造'!K$53),'実質公債費比率（分子）の構造'!K$53,NA())</f>
        <v>613</v>
      </c>
      <c r="D50" s="158" t="e">
        <f>NA()</f>
        <v>#N/A</v>
      </c>
      <c r="E50" s="158" t="e">
        <f>NA()</f>
        <v>#N/A</v>
      </c>
      <c r="F50" s="158">
        <f>IF(ISNUMBER('実質公債費比率（分子）の構造'!L$53),'実質公債費比率（分子）の構造'!L$53,NA())</f>
        <v>624</v>
      </c>
      <c r="G50" s="158" t="e">
        <f>NA()</f>
        <v>#N/A</v>
      </c>
      <c r="H50" s="158" t="e">
        <f>NA()</f>
        <v>#N/A</v>
      </c>
      <c r="I50" s="158">
        <f>IF(ISNUMBER('実質公債費比率（分子）の構造'!M$53),'実質公債費比率（分子）の構造'!M$53,NA())</f>
        <v>563</v>
      </c>
      <c r="J50" s="158" t="e">
        <f>NA()</f>
        <v>#N/A</v>
      </c>
      <c r="K50" s="158" t="e">
        <f>NA()</f>
        <v>#N/A</v>
      </c>
      <c r="L50" s="158">
        <f>IF(ISNUMBER('実質公債費比率（分子）の構造'!N$53),'実質公債費比率（分子）の構造'!N$53,NA())</f>
        <v>541</v>
      </c>
      <c r="M50" s="158" t="e">
        <f>NA()</f>
        <v>#N/A</v>
      </c>
      <c r="N50" s="158" t="e">
        <f>NA()</f>
        <v>#N/A</v>
      </c>
      <c r="O50" s="158">
        <f>IF(ISNUMBER('実質公債費比率（分子）の構造'!O$53),'実質公債費比率（分子）の構造'!O$53,NA())</f>
        <v>523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8601</v>
      </c>
      <c r="E56" s="157"/>
      <c r="F56" s="157"/>
      <c r="G56" s="157">
        <f>'将来負担比率（分子）の構造'!J$52</f>
        <v>8364</v>
      </c>
      <c r="H56" s="157"/>
      <c r="I56" s="157"/>
      <c r="J56" s="157">
        <f>'将来負担比率（分子）の構造'!K$52</f>
        <v>8034</v>
      </c>
      <c r="K56" s="157"/>
      <c r="L56" s="157"/>
      <c r="M56" s="157">
        <f>'将来負担比率（分子）の構造'!L$52</f>
        <v>7807</v>
      </c>
      <c r="N56" s="157"/>
      <c r="O56" s="157"/>
      <c r="P56" s="157">
        <f>'将来負担比率（分子）の構造'!M$52</f>
        <v>7444</v>
      </c>
    </row>
    <row r="57" spans="1:16" x14ac:dyDescent="0.2">
      <c r="A57" s="157" t="s">
        <v>42</v>
      </c>
      <c r="B57" s="157"/>
      <c r="C57" s="157"/>
      <c r="D57" s="157" t="str">
        <f>'将来負担比率（分子）の構造'!I$51</f>
        <v>-</v>
      </c>
      <c r="E57" s="157"/>
      <c r="F57" s="157"/>
      <c r="G57" s="157" t="str">
        <f>'将来負担比率（分子）の構造'!J$51</f>
        <v>-</v>
      </c>
      <c r="H57" s="157"/>
      <c r="I57" s="157"/>
      <c r="J57" s="157">
        <f>'将来負担比率（分子）の構造'!K$51</f>
        <v>0</v>
      </c>
      <c r="K57" s="157"/>
      <c r="L57" s="157"/>
      <c r="M57" s="157" t="str">
        <f>'将来負担比率（分子）の構造'!L$51</f>
        <v>-</v>
      </c>
      <c r="N57" s="157"/>
      <c r="O57" s="157"/>
      <c r="P57" s="157">
        <f>'将来負担比率（分子）の構造'!M$51</f>
        <v>1</v>
      </c>
    </row>
    <row r="58" spans="1:16" x14ac:dyDescent="0.2">
      <c r="A58" s="157" t="s">
        <v>41</v>
      </c>
      <c r="B58" s="157"/>
      <c r="C58" s="157"/>
      <c r="D58" s="157">
        <f>'将来負担比率（分子）の構造'!I$50</f>
        <v>3801</v>
      </c>
      <c r="E58" s="157"/>
      <c r="F58" s="157"/>
      <c r="G58" s="157">
        <f>'将来負担比率（分子）の構造'!J$50</f>
        <v>4083</v>
      </c>
      <c r="H58" s="157"/>
      <c r="I58" s="157"/>
      <c r="J58" s="157">
        <f>'将来負担比率（分子）の構造'!K$50</f>
        <v>4569</v>
      </c>
      <c r="K58" s="157"/>
      <c r="L58" s="157"/>
      <c r="M58" s="157">
        <f>'将来負担比率（分子）の構造'!L$50</f>
        <v>4522</v>
      </c>
      <c r="N58" s="157"/>
      <c r="O58" s="157"/>
      <c r="P58" s="157">
        <f>'将来負担比率（分子）の構造'!M$50</f>
        <v>4869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1337</v>
      </c>
      <c r="C62" s="157"/>
      <c r="D62" s="157"/>
      <c r="E62" s="157">
        <f>'将来負担比率（分子）の構造'!J$45</f>
        <v>1328</v>
      </c>
      <c r="F62" s="157"/>
      <c r="G62" s="157"/>
      <c r="H62" s="157">
        <f>'将来負担比率（分子）の構造'!K$45</f>
        <v>1299</v>
      </c>
      <c r="I62" s="157"/>
      <c r="J62" s="157"/>
      <c r="K62" s="157">
        <f>'将来負担比率（分子）の構造'!L$45</f>
        <v>1268</v>
      </c>
      <c r="L62" s="157"/>
      <c r="M62" s="157"/>
      <c r="N62" s="157">
        <f>'将来負担比率（分子）の構造'!M$45</f>
        <v>1245</v>
      </c>
      <c r="O62" s="157"/>
      <c r="P62" s="157"/>
    </row>
    <row r="63" spans="1:16" x14ac:dyDescent="0.2">
      <c r="A63" s="157" t="s">
        <v>34</v>
      </c>
      <c r="B63" s="157">
        <f>'将来負担比率（分子）の構造'!I$44</f>
        <v>212</v>
      </c>
      <c r="C63" s="157"/>
      <c r="D63" s="157"/>
      <c r="E63" s="157">
        <f>'将来負担比率（分子）の構造'!J$44</f>
        <v>205</v>
      </c>
      <c r="F63" s="157"/>
      <c r="G63" s="157"/>
      <c r="H63" s="157">
        <f>'将来負担比率（分子）の構造'!K$44</f>
        <v>190</v>
      </c>
      <c r="I63" s="157"/>
      <c r="J63" s="157"/>
      <c r="K63" s="157">
        <f>'将来負担比率（分子）の構造'!L$44</f>
        <v>172</v>
      </c>
      <c r="L63" s="157"/>
      <c r="M63" s="157"/>
      <c r="N63" s="157">
        <f>'将来負担比率（分子）の構造'!M$44</f>
        <v>178</v>
      </c>
      <c r="O63" s="157"/>
      <c r="P63" s="157"/>
    </row>
    <row r="64" spans="1:16" x14ac:dyDescent="0.2">
      <c r="A64" s="157" t="s">
        <v>33</v>
      </c>
      <c r="B64" s="157">
        <f>'将来負担比率（分子）の構造'!I$43</f>
        <v>3774</v>
      </c>
      <c r="C64" s="157"/>
      <c r="D64" s="157"/>
      <c r="E64" s="157">
        <f>'将来負担比率（分子）の構造'!J$43</f>
        <v>3282</v>
      </c>
      <c r="F64" s="157"/>
      <c r="G64" s="157"/>
      <c r="H64" s="157">
        <f>'将来負担比率（分子）の構造'!K$43</f>
        <v>3196</v>
      </c>
      <c r="I64" s="157"/>
      <c r="J64" s="157"/>
      <c r="K64" s="157">
        <f>'将来負担比率（分子）の構造'!L$43</f>
        <v>2956</v>
      </c>
      <c r="L64" s="157"/>
      <c r="M64" s="157"/>
      <c r="N64" s="157">
        <f>'将来負担比率（分子）の構造'!M$43</f>
        <v>2794</v>
      </c>
      <c r="O64" s="157"/>
      <c r="P64" s="157"/>
    </row>
    <row r="65" spans="1:16" x14ac:dyDescent="0.2">
      <c r="A65" s="157" t="s">
        <v>32</v>
      </c>
      <c r="B65" s="157">
        <f>'将来負担比率（分子）の構造'!I$42</f>
        <v>23</v>
      </c>
      <c r="C65" s="157"/>
      <c r="D65" s="157"/>
      <c r="E65" s="157">
        <f>'将来負担比率（分子）の構造'!J$42</f>
        <v>21</v>
      </c>
      <c r="F65" s="157"/>
      <c r="G65" s="157"/>
      <c r="H65" s="157">
        <f>'将来負担比率（分子）の構造'!K$42</f>
        <v>18</v>
      </c>
      <c r="I65" s="157"/>
      <c r="J65" s="157"/>
      <c r="K65" s="157">
        <f>'将来負担比率（分子）の構造'!L$42</f>
        <v>16</v>
      </c>
      <c r="L65" s="157"/>
      <c r="M65" s="157"/>
      <c r="N65" s="157">
        <f>'将来負担比率（分子）の構造'!M$42</f>
        <v>13</v>
      </c>
      <c r="O65" s="157"/>
      <c r="P65" s="157"/>
    </row>
    <row r="66" spans="1:16" x14ac:dyDescent="0.2">
      <c r="A66" s="157" t="s">
        <v>31</v>
      </c>
      <c r="B66" s="157">
        <f>'将来負担比率（分子）の構造'!I$41</f>
        <v>7024</v>
      </c>
      <c r="C66" s="157"/>
      <c r="D66" s="157"/>
      <c r="E66" s="157">
        <f>'将来負担比率（分子）の構造'!J$41</f>
        <v>6825</v>
      </c>
      <c r="F66" s="157"/>
      <c r="G66" s="157"/>
      <c r="H66" s="157">
        <f>'将来負担比率（分子）の構造'!K$41</f>
        <v>6500</v>
      </c>
      <c r="I66" s="157"/>
      <c r="J66" s="157"/>
      <c r="K66" s="157">
        <f>'将来負担比率（分子）の構造'!L$41</f>
        <v>6396</v>
      </c>
      <c r="L66" s="157"/>
      <c r="M66" s="157"/>
      <c r="N66" s="157">
        <f>'将来負担比率（分子）の構造'!M$41</f>
        <v>6195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2365</v>
      </c>
      <c r="C72" s="161">
        <f>基金残高に係る経年分析!G55</f>
        <v>2266</v>
      </c>
      <c r="D72" s="161">
        <f>基金残高に係る経年分析!H55</f>
        <v>2522</v>
      </c>
    </row>
    <row r="73" spans="1:16" x14ac:dyDescent="0.2">
      <c r="A73" s="160" t="s">
        <v>74</v>
      </c>
      <c r="B73" s="161">
        <f>基金残高に係る経年分析!F56</f>
        <v>450</v>
      </c>
      <c r="C73" s="161">
        <f>基金残高に係る経年分析!G56</f>
        <v>450</v>
      </c>
      <c r="D73" s="161">
        <f>基金残高に係る経年分析!H56</f>
        <v>451</v>
      </c>
    </row>
    <row r="74" spans="1:16" x14ac:dyDescent="0.2">
      <c r="A74" s="160" t="s">
        <v>75</v>
      </c>
      <c r="B74" s="161">
        <f>基金残高に係る経年分析!F57</f>
        <v>1253</v>
      </c>
      <c r="C74" s="161">
        <f>基金残高に係る経年分析!G57</f>
        <v>1288</v>
      </c>
      <c r="D74" s="161">
        <f>基金残高に係る経年分析!H57</f>
        <v>1401</v>
      </c>
    </row>
  </sheetData>
  <sheetProtection algorithmName="SHA-512" hashValue="s6SSwXqlR9DexakRBstWljlPk75gVIpYfPXx0veQqfHqNhFz0+Qw0vn8GnyOAQMvRFhn0pk7JbpCMjJmc/AuXw==" saltValue="u7AhjJYGAUE3ysPkmqKn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3611686</v>
      </c>
      <c r="S5" s="664"/>
      <c r="T5" s="664"/>
      <c r="U5" s="664"/>
      <c r="V5" s="664"/>
      <c r="W5" s="664"/>
      <c r="X5" s="664"/>
      <c r="Y5" s="689"/>
      <c r="Z5" s="702">
        <v>32.4</v>
      </c>
      <c r="AA5" s="702"/>
      <c r="AB5" s="702"/>
      <c r="AC5" s="702"/>
      <c r="AD5" s="703">
        <v>3611686</v>
      </c>
      <c r="AE5" s="703"/>
      <c r="AF5" s="703"/>
      <c r="AG5" s="703"/>
      <c r="AH5" s="703"/>
      <c r="AI5" s="703"/>
      <c r="AJ5" s="703"/>
      <c r="AK5" s="703"/>
      <c r="AL5" s="690">
        <v>59.8</v>
      </c>
      <c r="AM5" s="672"/>
      <c r="AN5" s="672"/>
      <c r="AO5" s="691"/>
      <c r="AP5" s="666" t="s">
        <v>216</v>
      </c>
      <c r="AQ5" s="667"/>
      <c r="AR5" s="667"/>
      <c r="AS5" s="667"/>
      <c r="AT5" s="667"/>
      <c r="AU5" s="667"/>
      <c r="AV5" s="667"/>
      <c r="AW5" s="667"/>
      <c r="AX5" s="667"/>
      <c r="AY5" s="667"/>
      <c r="AZ5" s="667"/>
      <c r="BA5" s="667"/>
      <c r="BB5" s="667"/>
      <c r="BC5" s="667"/>
      <c r="BD5" s="667"/>
      <c r="BE5" s="667"/>
      <c r="BF5" s="668"/>
      <c r="BG5" s="608">
        <v>3598536</v>
      </c>
      <c r="BH5" s="609"/>
      <c r="BI5" s="609"/>
      <c r="BJ5" s="609"/>
      <c r="BK5" s="609"/>
      <c r="BL5" s="609"/>
      <c r="BM5" s="609"/>
      <c r="BN5" s="610"/>
      <c r="BO5" s="646">
        <v>99.6</v>
      </c>
      <c r="BP5" s="646"/>
      <c r="BQ5" s="646"/>
      <c r="BR5" s="646"/>
      <c r="BS5" s="647">
        <v>211788</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150788</v>
      </c>
      <c r="S6" s="609"/>
      <c r="T6" s="609"/>
      <c r="U6" s="609"/>
      <c r="V6" s="609"/>
      <c r="W6" s="609"/>
      <c r="X6" s="609"/>
      <c r="Y6" s="610"/>
      <c r="Z6" s="646">
        <v>1.4</v>
      </c>
      <c r="AA6" s="646"/>
      <c r="AB6" s="646"/>
      <c r="AC6" s="646"/>
      <c r="AD6" s="647">
        <v>150788</v>
      </c>
      <c r="AE6" s="647"/>
      <c r="AF6" s="647"/>
      <c r="AG6" s="647"/>
      <c r="AH6" s="647"/>
      <c r="AI6" s="647"/>
      <c r="AJ6" s="647"/>
      <c r="AK6" s="647"/>
      <c r="AL6" s="611">
        <v>2.5</v>
      </c>
      <c r="AM6" s="612"/>
      <c r="AN6" s="612"/>
      <c r="AO6" s="648"/>
      <c r="AP6" s="605" t="s">
        <v>221</v>
      </c>
      <c r="AQ6" s="606"/>
      <c r="AR6" s="606"/>
      <c r="AS6" s="606"/>
      <c r="AT6" s="606"/>
      <c r="AU6" s="606"/>
      <c r="AV6" s="606"/>
      <c r="AW6" s="606"/>
      <c r="AX6" s="606"/>
      <c r="AY6" s="606"/>
      <c r="AZ6" s="606"/>
      <c r="BA6" s="606"/>
      <c r="BB6" s="606"/>
      <c r="BC6" s="606"/>
      <c r="BD6" s="606"/>
      <c r="BE6" s="606"/>
      <c r="BF6" s="607"/>
      <c r="BG6" s="608">
        <v>3598536</v>
      </c>
      <c r="BH6" s="609"/>
      <c r="BI6" s="609"/>
      <c r="BJ6" s="609"/>
      <c r="BK6" s="609"/>
      <c r="BL6" s="609"/>
      <c r="BM6" s="609"/>
      <c r="BN6" s="610"/>
      <c r="BO6" s="646">
        <v>99.6</v>
      </c>
      <c r="BP6" s="646"/>
      <c r="BQ6" s="646"/>
      <c r="BR6" s="646"/>
      <c r="BS6" s="647">
        <v>211788</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103044</v>
      </c>
      <c r="CS6" s="609"/>
      <c r="CT6" s="609"/>
      <c r="CU6" s="609"/>
      <c r="CV6" s="609"/>
      <c r="CW6" s="609"/>
      <c r="CX6" s="609"/>
      <c r="CY6" s="610"/>
      <c r="CZ6" s="690">
        <v>1</v>
      </c>
      <c r="DA6" s="672"/>
      <c r="DB6" s="672"/>
      <c r="DC6" s="692"/>
      <c r="DD6" s="614" t="s">
        <v>121</v>
      </c>
      <c r="DE6" s="609"/>
      <c r="DF6" s="609"/>
      <c r="DG6" s="609"/>
      <c r="DH6" s="609"/>
      <c r="DI6" s="609"/>
      <c r="DJ6" s="609"/>
      <c r="DK6" s="609"/>
      <c r="DL6" s="609"/>
      <c r="DM6" s="609"/>
      <c r="DN6" s="609"/>
      <c r="DO6" s="609"/>
      <c r="DP6" s="610"/>
      <c r="DQ6" s="614">
        <v>102932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558</v>
      </c>
      <c r="S7" s="609"/>
      <c r="T7" s="609"/>
      <c r="U7" s="609"/>
      <c r="V7" s="609"/>
      <c r="W7" s="609"/>
      <c r="X7" s="609"/>
      <c r="Y7" s="610"/>
      <c r="Z7" s="646">
        <v>0</v>
      </c>
      <c r="AA7" s="646"/>
      <c r="AB7" s="646"/>
      <c r="AC7" s="646"/>
      <c r="AD7" s="647">
        <v>558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1024499</v>
      </c>
      <c r="BH7" s="609"/>
      <c r="BI7" s="609"/>
      <c r="BJ7" s="609"/>
      <c r="BK7" s="609"/>
      <c r="BL7" s="609"/>
      <c r="BM7" s="609"/>
      <c r="BN7" s="610"/>
      <c r="BO7" s="646">
        <v>28.4</v>
      </c>
      <c r="BP7" s="646"/>
      <c r="BQ7" s="646"/>
      <c r="BR7" s="646"/>
      <c r="BS7" s="647">
        <v>52687</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2690589</v>
      </c>
      <c r="CS7" s="609"/>
      <c r="CT7" s="609"/>
      <c r="CU7" s="609"/>
      <c r="CV7" s="609"/>
      <c r="CW7" s="609"/>
      <c r="CX7" s="609"/>
      <c r="CY7" s="610"/>
      <c r="CZ7" s="646">
        <v>24.9</v>
      </c>
      <c r="DA7" s="646"/>
      <c r="DB7" s="646"/>
      <c r="DC7" s="646"/>
      <c r="DD7" s="614">
        <v>20306</v>
      </c>
      <c r="DE7" s="609"/>
      <c r="DF7" s="609"/>
      <c r="DG7" s="609"/>
      <c r="DH7" s="609"/>
      <c r="DI7" s="609"/>
      <c r="DJ7" s="609"/>
      <c r="DK7" s="609"/>
      <c r="DL7" s="609"/>
      <c r="DM7" s="609"/>
      <c r="DN7" s="609"/>
      <c r="DO7" s="609"/>
      <c r="DP7" s="610"/>
      <c r="DQ7" s="614">
        <v>2112526</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6686</v>
      </c>
      <c r="S8" s="609"/>
      <c r="T8" s="609"/>
      <c r="U8" s="609"/>
      <c r="V8" s="609"/>
      <c r="W8" s="609"/>
      <c r="X8" s="609"/>
      <c r="Y8" s="610"/>
      <c r="Z8" s="646">
        <v>0.1</v>
      </c>
      <c r="AA8" s="646"/>
      <c r="AB8" s="646"/>
      <c r="AC8" s="646"/>
      <c r="AD8" s="647">
        <v>6686</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21315</v>
      </c>
      <c r="BH8" s="609"/>
      <c r="BI8" s="609"/>
      <c r="BJ8" s="609"/>
      <c r="BK8" s="609"/>
      <c r="BL8" s="609"/>
      <c r="BM8" s="609"/>
      <c r="BN8" s="610"/>
      <c r="BO8" s="646">
        <v>0.6</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2542148</v>
      </c>
      <c r="CS8" s="609"/>
      <c r="CT8" s="609"/>
      <c r="CU8" s="609"/>
      <c r="CV8" s="609"/>
      <c r="CW8" s="609"/>
      <c r="CX8" s="609"/>
      <c r="CY8" s="610"/>
      <c r="CZ8" s="646">
        <v>23.5</v>
      </c>
      <c r="DA8" s="646"/>
      <c r="DB8" s="646"/>
      <c r="DC8" s="646"/>
      <c r="DD8" s="614">
        <v>2920</v>
      </c>
      <c r="DE8" s="609"/>
      <c r="DF8" s="609"/>
      <c r="DG8" s="609"/>
      <c r="DH8" s="609"/>
      <c r="DI8" s="609"/>
      <c r="DJ8" s="609"/>
      <c r="DK8" s="609"/>
      <c r="DL8" s="609"/>
      <c r="DM8" s="609"/>
      <c r="DN8" s="609"/>
      <c r="DO8" s="609"/>
      <c r="DP8" s="610"/>
      <c r="DQ8" s="614">
        <v>1233666</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9200</v>
      </c>
      <c r="S9" s="609"/>
      <c r="T9" s="609"/>
      <c r="U9" s="609"/>
      <c r="V9" s="609"/>
      <c r="W9" s="609"/>
      <c r="X9" s="609"/>
      <c r="Y9" s="610"/>
      <c r="Z9" s="646">
        <v>0.1</v>
      </c>
      <c r="AA9" s="646"/>
      <c r="AB9" s="646"/>
      <c r="AC9" s="646"/>
      <c r="AD9" s="647">
        <v>9200</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616875</v>
      </c>
      <c r="BH9" s="609"/>
      <c r="BI9" s="609"/>
      <c r="BJ9" s="609"/>
      <c r="BK9" s="609"/>
      <c r="BL9" s="609"/>
      <c r="BM9" s="609"/>
      <c r="BN9" s="610"/>
      <c r="BO9" s="646">
        <v>17.100000000000001</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752785</v>
      </c>
      <c r="CS9" s="609"/>
      <c r="CT9" s="609"/>
      <c r="CU9" s="609"/>
      <c r="CV9" s="609"/>
      <c r="CW9" s="609"/>
      <c r="CX9" s="609"/>
      <c r="CY9" s="610"/>
      <c r="CZ9" s="646">
        <v>7</v>
      </c>
      <c r="DA9" s="646"/>
      <c r="DB9" s="646"/>
      <c r="DC9" s="646"/>
      <c r="DD9" s="614">
        <v>3584</v>
      </c>
      <c r="DE9" s="609"/>
      <c r="DF9" s="609"/>
      <c r="DG9" s="609"/>
      <c r="DH9" s="609"/>
      <c r="DI9" s="609"/>
      <c r="DJ9" s="609"/>
      <c r="DK9" s="609"/>
      <c r="DL9" s="609"/>
      <c r="DM9" s="609"/>
      <c r="DN9" s="609"/>
      <c r="DO9" s="609"/>
      <c r="DP9" s="610"/>
      <c r="DQ9" s="614">
        <v>686864</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70118</v>
      </c>
      <c r="BH10" s="609"/>
      <c r="BI10" s="609"/>
      <c r="BJ10" s="609"/>
      <c r="BK10" s="609"/>
      <c r="BL10" s="609"/>
      <c r="BM10" s="609"/>
      <c r="BN10" s="610"/>
      <c r="BO10" s="646">
        <v>1.9</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1146</v>
      </c>
      <c r="CS10" s="609"/>
      <c r="CT10" s="609"/>
      <c r="CU10" s="609"/>
      <c r="CV10" s="609"/>
      <c r="CW10" s="609"/>
      <c r="CX10" s="609"/>
      <c r="CY10" s="610"/>
      <c r="CZ10" s="646">
        <v>0</v>
      </c>
      <c r="DA10" s="646"/>
      <c r="DB10" s="646"/>
      <c r="DC10" s="646"/>
      <c r="DD10" s="614" t="s">
        <v>121</v>
      </c>
      <c r="DE10" s="609"/>
      <c r="DF10" s="609"/>
      <c r="DG10" s="609"/>
      <c r="DH10" s="609"/>
      <c r="DI10" s="609"/>
      <c r="DJ10" s="609"/>
      <c r="DK10" s="609"/>
      <c r="DL10" s="609"/>
      <c r="DM10" s="609"/>
      <c r="DN10" s="609"/>
      <c r="DO10" s="609"/>
      <c r="DP10" s="610"/>
      <c r="DQ10" s="614">
        <v>1146</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455962</v>
      </c>
      <c r="S11" s="609"/>
      <c r="T11" s="609"/>
      <c r="U11" s="609"/>
      <c r="V11" s="609"/>
      <c r="W11" s="609"/>
      <c r="X11" s="609"/>
      <c r="Y11" s="610"/>
      <c r="Z11" s="611">
        <v>4.0999999999999996</v>
      </c>
      <c r="AA11" s="612"/>
      <c r="AB11" s="612"/>
      <c r="AC11" s="613"/>
      <c r="AD11" s="614">
        <v>455962</v>
      </c>
      <c r="AE11" s="609"/>
      <c r="AF11" s="609"/>
      <c r="AG11" s="609"/>
      <c r="AH11" s="609"/>
      <c r="AI11" s="609"/>
      <c r="AJ11" s="609"/>
      <c r="AK11" s="610"/>
      <c r="AL11" s="611">
        <v>7.6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316191</v>
      </c>
      <c r="BH11" s="609"/>
      <c r="BI11" s="609"/>
      <c r="BJ11" s="609"/>
      <c r="BK11" s="609"/>
      <c r="BL11" s="609"/>
      <c r="BM11" s="609"/>
      <c r="BN11" s="610"/>
      <c r="BO11" s="646">
        <v>8.8000000000000007</v>
      </c>
      <c r="BP11" s="646"/>
      <c r="BQ11" s="646"/>
      <c r="BR11" s="646"/>
      <c r="BS11" s="647">
        <v>52687</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780448</v>
      </c>
      <c r="CS11" s="609"/>
      <c r="CT11" s="609"/>
      <c r="CU11" s="609"/>
      <c r="CV11" s="609"/>
      <c r="CW11" s="609"/>
      <c r="CX11" s="609"/>
      <c r="CY11" s="610"/>
      <c r="CZ11" s="646">
        <v>7.2</v>
      </c>
      <c r="DA11" s="646"/>
      <c r="DB11" s="646"/>
      <c r="DC11" s="646"/>
      <c r="DD11" s="614">
        <v>47390</v>
      </c>
      <c r="DE11" s="609"/>
      <c r="DF11" s="609"/>
      <c r="DG11" s="609"/>
      <c r="DH11" s="609"/>
      <c r="DI11" s="609"/>
      <c r="DJ11" s="609"/>
      <c r="DK11" s="609"/>
      <c r="DL11" s="609"/>
      <c r="DM11" s="609"/>
      <c r="DN11" s="609"/>
      <c r="DO11" s="609"/>
      <c r="DP11" s="610"/>
      <c r="DQ11" s="614">
        <v>493043</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8415</v>
      </c>
      <c r="S12" s="609"/>
      <c r="T12" s="609"/>
      <c r="U12" s="609"/>
      <c r="V12" s="609"/>
      <c r="W12" s="609"/>
      <c r="X12" s="609"/>
      <c r="Y12" s="610"/>
      <c r="Z12" s="646">
        <v>0.1</v>
      </c>
      <c r="AA12" s="646"/>
      <c r="AB12" s="646"/>
      <c r="AC12" s="646"/>
      <c r="AD12" s="647">
        <v>8415</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2383151</v>
      </c>
      <c r="BH12" s="609"/>
      <c r="BI12" s="609"/>
      <c r="BJ12" s="609"/>
      <c r="BK12" s="609"/>
      <c r="BL12" s="609"/>
      <c r="BM12" s="609"/>
      <c r="BN12" s="610"/>
      <c r="BO12" s="646">
        <v>66</v>
      </c>
      <c r="BP12" s="646"/>
      <c r="BQ12" s="646"/>
      <c r="BR12" s="646"/>
      <c r="BS12" s="647">
        <v>159101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113571</v>
      </c>
      <c r="CS12" s="609"/>
      <c r="CT12" s="609"/>
      <c r="CU12" s="609"/>
      <c r="CV12" s="609"/>
      <c r="CW12" s="609"/>
      <c r="CX12" s="609"/>
      <c r="CY12" s="610"/>
      <c r="CZ12" s="646">
        <v>1.1000000000000001</v>
      </c>
      <c r="DA12" s="646"/>
      <c r="DB12" s="646"/>
      <c r="DC12" s="646"/>
      <c r="DD12" s="614">
        <v>11882</v>
      </c>
      <c r="DE12" s="609"/>
      <c r="DF12" s="609"/>
      <c r="DG12" s="609"/>
      <c r="DH12" s="609"/>
      <c r="DI12" s="609"/>
      <c r="DJ12" s="609"/>
      <c r="DK12" s="609"/>
      <c r="DL12" s="609"/>
      <c r="DM12" s="609"/>
      <c r="DN12" s="609"/>
      <c r="DO12" s="609"/>
      <c r="DP12" s="610"/>
      <c r="DQ12" s="614">
        <v>71890</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2375788</v>
      </c>
      <c r="BH13" s="609"/>
      <c r="BI13" s="609"/>
      <c r="BJ13" s="609"/>
      <c r="BK13" s="609"/>
      <c r="BL13" s="609"/>
      <c r="BM13" s="609"/>
      <c r="BN13" s="610"/>
      <c r="BO13" s="646">
        <v>65.8</v>
      </c>
      <c r="BP13" s="646"/>
      <c r="BQ13" s="646"/>
      <c r="BR13" s="646"/>
      <c r="BS13" s="647">
        <v>159101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1349356</v>
      </c>
      <c r="CS13" s="609"/>
      <c r="CT13" s="609"/>
      <c r="CU13" s="609"/>
      <c r="CV13" s="609"/>
      <c r="CW13" s="609"/>
      <c r="CX13" s="609"/>
      <c r="CY13" s="610"/>
      <c r="CZ13" s="646">
        <v>12.5</v>
      </c>
      <c r="DA13" s="646"/>
      <c r="DB13" s="646"/>
      <c r="DC13" s="646"/>
      <c r="DD13" s="614">
        <v>536378</v>
      </c>
      <c r="DE13" s="609"/>
      <c r="DF13" s="609"/>
      <c r="DG13" s="609"/>
      <c r="DH13" s="609"/>
      <c r="DI13" s="609"/>
      <c r="DJ13" s="609"/>
      <c r="DK13" s="609"/>
      <c r="DL13" s="609"/>
      <c r="DM13" s="609"/>
      <c r="DN13" s="609"/>
      <c r="DO13" s="609"/>
      <c r="DP13" s="610"/>
      <c r="DQ13" s="614">
        <v>803112</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65925</v>
      </c>
      <c r="BH14" s="609"/>
      <c r="BI14" s="609"/>
      <c r="BJ14" s="609"/>
      <c r="BK14" s="609"/>
      <c r="BL14" s="609"/>
      <c r="BM14" s="609"/>
      <c r="BN14" s="610"/>
      <c r="BO14" s="646">
        <v>1.8</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428331</v>
      </c>
      <c r="CS14" s="609"/>
      <c r="CT14" s="609"/>
      <c r="CU14" s="609"/>
      <c r="CV14" s="609"/>
      <c r="CW14" s="609"/>
      <c r="CX14" s="609"/>
      <c r="CY14" s="610"/>
      <c r="CZ14" s="646">
        <v>4</v>
      </c>
      <c r="DA14" s="646"/>
      <c r="DB14" s="646"/>
      <c r="DC14" s="646"/>
      <c r="DD14" s="614">
        <v>15466</v>
      </c>
      <c r="DE14" s="609"/>
      <c r="DF14" s="609"/>
      <c r="DG14" s="609"/>
      <c r="DH14" s="609"/>
      <c r="DI14" s="609"/>
      <c r="DJ14" s="609"/>
      <c r="DK14" s="609"/>
      <c r="DL14" s="609"/>
      <c r="DM14" s="609"/>
      <c r="DN14" s="609"/>
      <c r="DO14" s="609"/>
      <c r="DP14" s="610"/>
      <c r="DQ14" s="614">
        <v>406317</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9669</v>
      </c>
      <c r="S15" s="609"/>
      <c r="T15" s="609"/>
      <c r="U15" s="609"/>
      <c r="V15" s="609"/>
      <c r="W15" s="609"/>
      <c r="X15" s="609"/>
      <c r="Y15" s="610"/>
      <c r="Z15" s="646">
        <v>0.1</v>
      </c>
      <c r="AA15" s="646"/>
      <c r="AB15" s="646"/>
      <c r="AC15" s="646"/>
      <c r="AD15" s="647">
        <v>9669</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124961</v>
      </c>
      <c r="BH15" s="609"/>
      <c r="BI15" s="609"/>
      <c r="BJ15" s="609"/>
      <c r="BK15" s="609"/>
      <c r="BL15" s="609"/>
      <c r="BM15" s="609"/>
      <c r="BN15" s="610"/>
      <c r="BO15" s="646">
        <v>3.5</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1292301</v>
      </c>
      <c r="CS15" s="609"/>
      <c r="CT15" s="609"/>
      <c r="CU15" s="609"/>
      <c r="CV15" s="609"/>
      <c r="CW15" s="609"/>
      <c r="CX15" s="609"/>
      <c r="CY15" s="610"/>
      <c r="CZ15" s="646">
        <v>12</v>
      </c>
      <c r="DA15" s="646"/>
      <c r="DB15" s="646"/>
      <c r="DC15" s="646"/>
      <c r="DD15" s="614">
        <v>243516</v>
      </c>
      <c r="DE15" s="609"/>
      <c r="DF15" s="609"/>
      <c r="DG15" s="609"/>
      <c r="DH15" s="609"/>
      <c r="DI15" s="609"/>
      <c r="DJ15" s="609"/>
      <c r="DK15" s="609"/>
      <c r="DL15" s="609"/>
      <c r="DM15" s="609"/>
      <c r="DN15" s="609"/>
      <c r="DO15" s="609"/>
      <c r="DP15" s="610"/>
      <c r="DQ15" s="614">
        <v>925830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42350</v>
      </c>
      <c r="S16" s="609"/>
      <c r="T16" s="609"/>
      <c r="U16" s="609"/>
      <c r="V16" s="609"/>
      <c r="W16" s="609"/>
      <c r="X16" s="609"/>
      <c r="Y16" s="610"/>
      <c r="Z16" s="646">
        <v>0.4</v>
      </c>
      <c r="AA16" s="646"/>
      <c r="AB16" s="646"/>
      <c r="AC16" s="646"/>
      <c r="AD16" s="647">
        <v>42350</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12598</v>
      </c>
      <c r="CS16" s="609"/>
      <c r="CT16" s="609"/>
      <c r="CU16" s="609"/>
      <c r="CV16" s="609"/>
      <c r="CW16" s="609"/>
      <c r="CX16" s="609"/>
      <c r="CY16" s="610"/>
      <c r="CZ16" s="646">
        <v>0.1</v>
      </c>
      <c r="DA16" s="646"/>
      <c r="DB16" s="646"/>
      <c r="DC16" s="646"/>
      <c r="DD16" s="614" t="s">
        <v>121</v>
      </c>
      <c r="DE16" s="609"/>
      <c r="DF16" s="609"/>
      <c r="DG16" s="609"/>
      <c r="DH16" s="609"/>
      <c r="DI16" s="609"/>
      <c r="DJ16" s="609"/>
      <c r="DK16" s="609"/>
      <c r="DL16" s="609"/>
      <c r="DM16" s="609"/>
      <c r="DN16" s="609"/>
      <c r="DO16" s="609"/>
      <c r="DP16" s="610"/>
      <c r="DQ16" s="614">
        <v>226</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85882</v>
      </c>
      <c r="S17" s="609"/>
      <c r="T17" s="609"/>
      <c r="U17" s="609"/>
      <c r="V17" s="609"/>
      <c r="W17" s="609"/>
      <c r="X17" s="609"/>
      <c r="Y17" s="610"/>
      <c r="Z17" s="646">
        <v>0.8</v>
      </c>
      <c r="AA17" s="646"/>
      <c r="AB17" s="646"/>
      <c r="AC17" s="646"/>
      <c r="AD17" s="647">
        <v>85882</v>
      </c>
      <c r="AE17" s="647"/>
      <c r="AF17" s="647"/>
      <c r="AG17" s="647"/>
      <c r="AH17" s="647"/>
      <c r="AI17" s="647"/>
      <c r="AJ17" s="647"/>
      <c r="AK17" s="647"/>
      <c r="AL17" s="611">
        <v>1.4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731735</v>
      </c>
      <c r="CS17" s="609"/>
      <c r="CT17" s="609"/>
      <c r="CU17" s="609"/>
      <c r="CV17" s="609"/>
      <c r="CW17" s="609"/>
      <c r="CX17" s="609"/>
      <c r="CY17" s="610"/>
      <c r="CZ17" s="646">
        <v>6.8</v>
      </c>
      <c r="DA17" s="646"/>
      <c r="DB17" s="646"/>
      <c r="DC17" s="646"/>
      <c r="DD17" s="614" t="s">
        <v>121</v>
      </c>
      <c r="DE17" s="609"/>
      <c r="DF17" s="609"/>
      <c r="DG17" s="609"/>
      <c r="DH17" s="609"/>
      <c r="DI17" s="609"/>
      <c r="DJ17" s="609"/>
      <c r="DK17" s="609"/>
      <c r="DL17" s="609"/>
      <c r="DM17" s="609"/>
      <c r="DN17" s="609"/>
      <c r="DO17" s="609"/>
      <c r="DP17" s="610"/>
      <c r="DQ17" s="614">
        <v>731735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18198</v>
      </c>
      <c r="S18" s="609"/>
      <c r="T18" s="609"/>
      <c r="U18" s="609"/>
      <c r="V18" s="609"/>
      <c r="W18" s="609"/>
      <c r="X18" s="609"/>
      <c r="Y18" s="610"/>
      <c r="Z18" s="646">
        <v>0.2</v>
      </c>
      <c r="AA18" s="646"/>
      <c r="AB18" s="646"/>
      <c r="AC18" s="646"/>
      <c r="AD18" s="647">
        <v>18198</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67299</v>
      </c>
      <c r="S19" s="609"/>
      <c r="T19" s="609"/>
      <c r="U19" s="609"/>
      <c r="V19" s="609"/>
      <c r="W19" s="609"/>
      <c r="X19" s="609"/>
      <c r="Y19" s="610"/>
      <c r="Z19" s="646">
        <v>0.6</v>
      </c>
      <c r="AA19" s="646"/>
      <c r="AB19" s="646"/>
      <c r="AC19" s="646"/>
      <c r="AD19" s="647">
        <v>67299</v>
      </c>
      <c r="AE19" s="647"/>
      <c r="AF19" s="647"/>
      <c r="AG19" s="647"/>
      <c r="AH19" s="647"/>
      <c r="AI19" s="647"/>
      <c r="AJ19" s="647"/>
      <c r="AK19" s="647"/>
      <c r="AL19" s="611">
        <v>1.1000000000000001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13150</v>
      </c>
      <c r="BH19" s="609"/>
      <c r="BI19" s="609"/>
      <c r="BJ19" s="609"/>
      <c r="BK19" s="609"/>
      <c r="BL19" s="609"/>
      <c r="BM19" s="609"/>
      <c r="BN19" s="610"/>
      <c r="BO19" s="646">
        <v>0.4</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385</v>
      </c>
      <c r="S20" s="609"/>
      <c r="T20" s="609"/>
      <c r="U20" s="609"/>
      <c r="V20" s="609"/>
      <c r="W20" s="609"/>
      <c r="X20" s="609"/>
      <c r="Y20" s="610"/>
      <c r="Z20" s="646">
        <v>0</v>
      </c>
      <c r="AA20" s="646"/>
      <c r="AB20" s="646"/>
      <c r="AC20" s="646"/>
      <c r="AD20" s="647">
        <v>385</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13150</v>
      </c>
      <c r="BH20" s="609"/>
      <c r="BI20" s="609"/>
      <c r="BJ20" s="609"/>
      <c r="BK20" s="609"/>
      <c r="BL20" s="609"/>
      <c r="BM20" s="609"/>
      <c r="BN20" s="610"/>
      <c r="BO20" s="646">
        <v>0.4</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10798052</v>
      </c>
      <c r="CS20" s="609"/>
      <c r="CT20" s="609"/>
      <c r="CU20" s="609"/>
      <c r="CV20" s="609"/>
      <c r="CW20" s="609"/>
      <c r="CX20" s="609"/>
      <c r="CY20" s="610"/>
      <c r="CZ20" s="646">
        <v>100</v>
      </c>
      <c r="DA20" s="646"/>
      <c r="DB20" s="646"/>
      <c r="DC20" s="646"/>
      <c r="DD20" s="614">
        <v>881442</v>
      </c>
      <c r="DE20" s="609"/>
      <c r="DF20" s="609"/>
      <c r="DG20" s="609"/>
      <c r="DH20" s="609"/>
      <c r="DI20" s="609"/>
      <c r="DJ20" s="609"/>
      <c r="DK20" s="609"/>
      <c r="DL20" s="609"/>
      <c r="DM20" s="609"/>
      <c r="DN20" s="609"/>
      <c r="DO20" s="609"/>
      <c r="DP20" s="610"/>
      <c r="DQ20" s="614">
        <v>7569287</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2052706</v>
      </c>
      <c r="S21" s="609"/>
      <c r="T21" s="609"/>
      <c r="U21" s="609"/>
      <c r="V21" s="609"/>
      <c r="W21" s="609"/>
      <c r="X21" s="609"/>
      <c r="Y21" s="610"/>
      <c r="Z21" s="646">
        <v>18.399999999999999</v>
      </c>
      <c r="AA21" s="646"/>
      <c r="AB21" s="646"/>
      <c r="AC21" s="646"/>
      <c r="AD21" s="647">
        <v>1651678</v>
      </c>
      <c r="AE21" s="647"/>
      <c r="AF21" s="647"/>
      <c r="AG21" s="647"/>
      <c r="AH21" s="647"/>
      <c r="AI21" s="647"/>
      <c r="AJ21" s="647"/>
      <c r="AK21" s="647"/>
      <c r="AL21" s="611">
        <v>27.4</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13150</v>
      </c>
      <c r="BH21" s="609"/>
      <c r="BI21" s="609"/>
      <c r="BJ21" s="609"/>
      <c r="BK21" s="609"/>
      <c r="BL21" s="609"/>
      <c r="BM21" s="609"/>
      <c r="BN21" s="610"/>
      <c r="BO21" s="646">
        <v>0.4</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1651678</v>
      </c>
      <c r="S22" s="609"/>
      <c r="T22" s="609"/>
      <c r="U22" s="609"/>
      <c r="V22" s="609"/>
      <c r="W22" s="609"/>
      <c r="X22" s="609"/>
      <c r="Y22" s="610"/>
      <c r="Z22" s="646">
        <v>14.8</v>
      </c>
      <c r="AA22" s="646"/>
      <c r="AB22" s="646"/>
      <c r="AC22" s="646"/>
      <c r="AD22" s="647">
        <v>1651678</v>
      </c>
      <c r="AE22" s="647"/>
      <c r="AF22" s="647"/>
      <c r="AG22" s="647"/>
      <c r="AH22" s="647"/>
      <c r="AI22" s="647"/>
      <c r="AJ22" s="647"/>
      <c r="AK22" s="647"/>
      <c r="AL22" s="611">
        <v>27.4</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330751</v>
      </c>
      <c r="S23" s="609"/>
      <c r="T23" s="609"/>
      <c r="U23" s="609"/>
      <c r="V23" s="609"/>
      <c r="W23" s="609"/>
      <c r="X23" s="609"/>
      <c r="Y23" s="610"/>
      <c r="Z23" s="646">
        <v>3</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70277</v>
      </c>
      <c r="S24" s="609"/>
      <c r="T24" s="609"/>
      <c r="U24" s="609"/>
      <c r="V24" s="609"/>
      <c r="W24" s="609"/>
      <c r="X24" s="609"/>
      <c r="Y24" s="610"/>
      <c r="Z24" s="646">
        <v>0.6</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4054584</v>
      </c>
      <c r="CS24" s="664"/>
      <c r="CT24" s="664"/>
      <c r="CU24" s="664"/>
      <c r="CV24" s="664"/>
      <c r="CW24" s="664"/>
      <c r="CX24" s="664"/>
      <c r="CY24" s="689"/>
      <c r="CZ24" s="690">
        <v>37.5</v>
      </c>
      <c r="DA24" s="672"/>
      <c r="DB24" s="672"/>
      <c r="DC24" s="692"/>
      <c r="DD24" s="688">
        <v>2790884</v>
      </c>
      <c r="DE24" s="664"/>
      <c r="DF24" s="664"/>
      <c r="DG24" s="664"/>
      <c r="DH24" s="664"/>
      <c r="DI24" s="664"/>
      <c r="DJ24" s="664"/>
      <c r="DK24" s="689"/>
      <c r="DL24" s="688">
        <v>2542879</v>
      </c>
      <c r="DM24" s="664"/>
      <c r="DN24" s="664"/>
      <c r="DO24" s="664"/>
      <c r="DP24" s="664"/>
      <c r="DQ24" s="664"/>
      <c r="DR24" s="664"/>
      <c r="DS24" s="664"/>
      <c r="DT24" s="664"/>
      <c r="DU24" s="664"/>
      <c r="DV24" s="689"/>
      <c r="DW24" s="690">
        <v>42</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6433902</v>
      </c>
      <c r="S25" s="609"/>
      <c r="T25" s="609"/>
      <c r="U25" s="609"/>
      <c r="V25" s="609"/>
      <c r="W25" s="609"/>
      <c r="X25" s="609"/>
      <c r="Y25" s="610"/>
      <c r="Z25" s="646">
        <v>57.7</v>
      </c>
      <c r="AA25" s="646"/>
      <c r="AB25" s="646"/>
      <c r="AC25" s="646"/>
      <c r="AD25" s="647">
        <v>6032874</v>
      </c>
      <c r="AE25" s="647"/>
      <c r="AF25" s="647"/>
      <c r="AG25" s="647"/>
      <c r="AH25" s="647"/>
      <c r="AI25" s="647"/>
      <c r="AJ25" s="647"/>
      <c r="AK25" s="647"/>
      <c r="AL25" s="611">
        <v>100</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1648099</v>
      </c>
      <c r="CS25" s="621"/>
      <c r="CT25" s="621"/>
      <c r="CU25" s="621"/>
      <c r="CV25" s="621"/>
      <c r="CW25" s="621"/>
      <c r="CX25" s="621"/>
      <c r="CY25" s="622"/>
      <c r="CZ25" s="611">
        <v>15.3</v>
      </c>
      <c r="DA25" s="623"/>
      <c r="DB25" s="623"/>
      <c r="DC25" s="624"/>
      <c r="DD25" s="614">
        <v>1550979</v>
      </c>
      <c r="DE25" s="621"/>
      <c r="DF25" s="621"/>
      <c r="DG25" s="621"/>
      <c r="DH25" s="621"/>
      <c r="DI25" s="621"/>
      <c r="DJ25" s="621"/>
      <c r="DK25" s="622"/>
      <c r="DL25" s="614">
        <v>1495543</v>
      </c>
      <c r="DM25" s="621"/>
      <c r="DN25" s="621"/>
      <c r="DO25" s="621"/>
      <c r="DP25" s="621"/>
      <c r="DQ25" s="621"/>
      <c r="DR25" s="621"/>
      <c r="DS25" s="621"/>
      <c r="DT25" s="621"/>
      <c r="DU25" s="621"/>
      <c r="DV25" s="622"/>
      <c r="DW25" s="611">
        <v>24.7</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1936</v>
      </c>
      <c r="S26" s="609"/>
      <c r="T26" s="609"/>
      <c r="U26" s="609"/>
      <c r="V26" s="609"/>
      <c r="W26" s="609"/>
      <c r="X26" s="609"/>
      <c r="Y26" s="610"/>
      <c r="Z26" s="646">
        <v>0</v>
      </c>
      <c r="AA26" s="646"/>
      <c r="AB26" s="646"/>
      <c r="AC26" s="646"/>
      <c r="AD26" s="647">
        <v>1936</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897577</v>
      </c>
      <c r="CS26" s="609"/>
      <c r="CT26" s="609"/>
      <c r="CU26" s="609"/>
      <c r="CV26" s="609"/>
      <c r="CW26" s="609"/>
      <c r="CX26" s="609"/>
      <c r="CY26" s="610"/>
      <c r="CZ26" s="611">
        <v>8.3000000000000007</v>
      </c>
      <c r="DA26" s="623"/>
      <c r="DB26" s="623"/>
      <c r="DC26" s="624"/>
      <c r="DD26" s="614">
        <v>841319</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24378</v>
      </c>
      <c r="S27" s="609"/>
      <c r="T27" s="609"/>
      <c r="U27" s="609"/>
      <c r="V27" s="609"/>
      <c r="W27" s="609"/>
      <c r="X27" s="609"/>
      <c r="Y27" s="610"/>
      <c r="Z27" s="646">
        <v>0.2</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3611686</v>
      </c>
      <c r="BH27" s="609"/>
      <c r="BI27" s="609"/>
      <c r="BJ27" s="609"/>
      <c r="BK27" s="609"/>
      <c r="BL27" s="609"/>
      <c r="BM27" s="609"/>
      <c r="BN27" s="610"/>
      <c r="BO27" s="646">
        <v>100</v>
      </c>
      <c r="BP27" s="646"/>
      <c r="BQ27" s="646"/>
      <c r="BR27" s="646"/>
      <c r="BS27" s="647">
        <v>211788</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1674750</v>
      </c>
      <c r="CS27" s="621"/>
      <c r="CT27" s="621"/>
      <c r="CU27" s="621"/>
      <c r="CV27" s="621"/>
      <c r="CW27" s="621"/>
      <c r="CX27" s="621"/>
      <c r="CY27" s="622"/>
      <c r="CZ27" s="611">
        <v>15.5</v>
      </c>
      <c r="DA27" s="623"/>
      <c r="DB27" s="623"/>
      <c r="DC27" s="624"/>
      <c r="DD27" s="614">
        <v>508170</v>
      </c>
      <c r="DE27" s="621"/>
      <c r="DF27" s="621"/>
      <c r="DG27" s="621"/>
      <c r="DH27" s="621"/>
      <c r="DI27" s="621"/>
      <c r="DJ27" s="621"/>
      <c r="DK27" s="622"/>
      <c r="DL27" s="614">
        <v>323326</v>
      </c>
      <c r="DM27" s="621"/>
      <c r="DN27" s="621"/>
      <c r="DO27" s="621"/>
      <c r="DP27" s="621"/>
      <c r="DQ27" s="621"/>
      <c r="DR27" s="621"/>
      <c r="DS27" s="621"/>
      <c r="DT27" s="621"/>
      <c r="DU27" s="621"/>
      <c r="DV27" s="622"/>
      <c r="DW27" s="611">
        <v>5.3</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22611</v>
      </c>
      <c r="S28" s="609"/>
      <c r="T28" s="609"/>
      <c r="U28" s="609"/>
      <c r="V28" s="609"/>
      <c r="W28" s="609"/>
      <c r="X28" s="609"/>
      <c r="Y28" s="610"/>
      <c r="Z28" s="646">
        <v>0.2</v>
      </c>
      <c r="AA28" s="646"/>
      <c r="AB28" s="646"/>
      <c r="AC28" s="646"/>
      <c r="AD28" s="647" t="s">
        <v>121</v>
      </c>
      <c r="AE28" s="647"/>
      <c r="AF28" s="647"/>
      <c r="AG28" s="647"/>
      <c r="AH28" s="647"/>
      <c r="AI28" s="647"/>
      <c r="AJ28" s="647"/>
      <c r="AK28" s="647"/>
      <c r="AL28" s="611" t="s">
        <v>121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731735</v>
      </c>
      <c r="CS28" s="609"/>
      <c r="CT28" s="609"/>
      <c r="CU28" s="609"/>
      <c r="CV28" s="609"/>
      <c r="CW28" s="609"/>
      <c r="CX28" s="609"/>
      <c r="CY28" s="610"/>
      <c r="CZ28" s="611">
        <v>6.8</v>
      </c>
      <c r="DA28" s="623"/>
      <c r="DB28" s="623"/>
      <c r="DC28" s="624"/>
      <c r="DD28" s="614">
        <v>731735</v>
      </c>
      <c r="DE28" s="609"/>
      <c r="DF28" s="609"/>
      <c r="DG28" s="609"/>
      <c r="DH28" s="609"/>
      <c r="DI28" s="609"/>
      <c r="DJ28" s="609"/>
      <c r="DK28" s="610"/>
      <c r="DL28" s="614">
        <v>724010</v>
      </c>
      <c r="DM28" s="609"/>
      <c r="DN28" s="609"/>
      <c r="DO28" s="609"/>
      <c r="DP28" s="609"/>
      <c r="DQ28" s="609"/>
      <c r="DR28" s="609"/>
      <c r="DS28" s="609"/>
      <c r="DT28" s="609"/>
      <c r="DU28" s="609"/>
      <c r="DV28" s="610"/>
      <c r="DW28" s="611">
        <v>11.9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7084</v>
      </c>
      <c r="S29" s="609"/>
      <c r="T29" s="609"/>
      <c r="U29" s="609"/>
      <c r="V29" s="609"/>
      <c r="W29" s="609"/>
      <c r="X29" s="609"/>
      <c r="Y29" s="610"/>
      <c r="Z29" s="646">
        <v>0.1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731735</v>
      </c>
      <c r="CS29" s="621"/>
      <c r="CT29" s="621"/>
      <c r="CU29" s="621"/>
      <c r="CV29" s="621"/>
      <c r="CW29" s="621"/>
      <c r="CX29" s="621"/>
      <c r="CY29" s="622"/>
      <c r="CZ29" s="611">
        <v>6.8</v>
      </c>
      <c r="DA29" s="623"/>
      <c r="DB29" s="623"/>
      <c r="DC29" s="624"/>
      <c r="DD29" s="614">
        <v>731735</v>
      </c>
      <c r="DE29" s="621"/>
      <c r="DF29" s="621"/>
      <c r="DG29" s="621"/>
      <c r="DH29" s="621"/>
      <c r="DI29" s="621"/>
      <c r="DJ29" s="621"/>
      <c r="DK29" s="622"/>
      <c r="DL29" s="614">
        <v>724010</v>
      </c>
      <c r="DM29" s="621"/>
      <c r="DN29" s="621"/>
      <c r="DO29" s="621"/>
      <c r="DP29" s="621"/>
      <c r="DQ29" s="621"/>
      <c r="DR29" s="621"/>
      <c r="DS29" s="621"/>
      <c r="DT29" s="621"/>
      <c r="DU29" s="621"/>
      <c r="DV29" s="622"/>
      <c r="DW29" s="611">
        <v>11.9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1277778</v>
      </c>
      <c r="S30" s="609"/>
      <c r="T30" s="609"/>
      <c r="U30" s="609"/>
      <c r="V30" s="609"/>
      <c r="W30" s="609"/>
      <c r="X30" s="609"/>
      <c r="Y30" s="610"/>
      <c r="Z30" s="646">
        <v>11.5</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705313</v>
      </c>
      <c r="CS30" s="609"/>
      <c r="CT30" s="609"/>
      <c r="CU30" s="609"/>
      <c r="CV30" s="609"/>
      <c r="CW30" s="609"/>
      <c r="CX30" s="609"/>
      <c r="CY30" s="610"/>
      <c r="CZ30" s="611">
        <v>6.5</v>
      </c>
      <c r="DA30" s="623"/>
      <c r="DB30" s="623"/>
      <c r="DC30" s="624"/>
      <c r="DD30" s="614">
        <v>705313</v>
      </c>
      <c r="DE30" s="609"/>
      <c r="DF30" s="609"/>
      <c r="DG30" s="609"/>
      <c r="DH30" s="609"/>
      <c r="DI30" s="609"/>
      <c r="DJ30" s="609"/>
      <c r="DK30" s="610"/>
      <c r="DL30" s="614">
        <v>697712</v>
      </c>
      <c r="DM30" s="609"/>
      <c r="DN30" s="609"/>
      <c r="DO30" s="609"/>
      <c r="DP30" s="609"/>
      <c r="DQ30" s="609"/>
      <c r="DR30" s="609"/>
      <c r="DS30" s="609"/>
      <c r="DT30" s="609"/>
      <c r="DU30" s="609"/>
      <c r="DV30" s="610"/>
      <c r="DW30" s="611">
        <v>11.5</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98.7</v>
      </c>
      <c r="BN31" s="671"/>
      <c r="BO31" s="671"/>
      <c r="BP31" s="671"/>
      <c r="BQ31" s="673"/>
      <c r="BR31" s="670">
        <v>99.4</v>
      </c>
      <c r="BS31" s="671"/>
      <c r="BT31" s="671"/>
      <c r="BU31" s="671"/>
      <c r="BV31" s="671"/>
      <c r="BW31" s="671"/>
      <c r="BX31" s="672">
        <v>98.5</v>
      </c>
      <c r="BY31" s="671"/>
      <c r="BZ31" s="671"/>
      <c r="CA31" s="671"/>
      <c r="CB31" s="673"/>
      <c r="CD31" s="629"/>
      <c r="CE31" s="630"/>
      <c r="CF31" s="605" t="s">
        <v>300</v>
      </c>
      <c r="CG31" s="606"/>
      <c r="CH31" s="606"/>
      <c r="CI31" s="606"/>
      <c r="CJ31" s="606"/>
      <c r="CK31" s="606"/>
      <c r="CL31" s="606"/>
      <c r="CM31" s="606"/>
      <c r="CN31" s="606"/>
      <c r="CO31" s="606"/>
      <c r="CP31" s="606"/>
      <c r="CQ31" s="607"/>
      <c r="CR31" s="608">
        <v>26422</v>
      </c>
      <c r="CS31" s="621"/>
      <c r="CT31" s="621"/>
      <c r="CU31" s="621"/>
      <c r="CV31" s="621"/>
      <c r="CW31" s="621"/>
      <c r="CX31" s="621"/>
      <c r="CY31" s="622"/>
      <c r="CZ31" s="611">
        <v>0.2</v>
      </c>
      <c r="DA31" s="623"/>
      <c r="DB31" s="623"/>
      <c r="DC31" s="624"/>
      <c r="DD31" s="614">
        <v>26422</v>
      </c>
      <c r="DE31" s="621"/>
      <c r="DF31" s="621"/>
      <c r="DG31" s="621"/>
      <c r="DH31" s="621"/>
      <c r="DI31" s="621"/>
      <c r="DJ31" s="621"/>
      <c r="DK31" s="622"/>
      <c r="DL31" s="614">
        <v>26298</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725595</v>
      </c>
      <c r="S32" s="609"/>
      <c r="T32" s="609"/>
      <c r="U32" s="609"/>
      <c r="V32" s="609"/>
      <c r="W32" s="609"/>
      <c r="X32" s="609"/>
      <c r="Y32" s="610"/>
      <c r="Z32" s="646">
        <v>6.5</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196" t="s">
        <v>302</v>
      </c>
      <c r="AX32" s="605" t="s">
        <v>303</v>
      </c>
      <c r="AY32" s="606"/>
      <c r="AZ32" s="606"/>
      <c r="BA32" s="606"/>
      <c r="BB32" s="606"/>
      <c r="BC32" s="606"/>
      <c r="BD32" s="606"/>
      <c r="BE32" s="606"/>
      <c r="BF32" s="607"/>
      <c r="BG32" s="674">
        <v>99.5</v>
      </c>
      <c r="BH32" s="621"/>
      <c r="BI32" s="621"/>
      <c r="BJ32" s="621"/>
      <c r="BK32" s="621"/>
      <c r="BL32" s="621"/>
      <c r="BM32" s="612">
        <v>98.7</v>
      </c>
      <c r="BN32" s="621"/>
      <c r="BO32" s="621"/>
      <c r="BP32" s="621"/>
      <c r="BQ32" s="644"/>
      <c r="BR32" s="674">
        <v>99.2</v>
      </c>
      <c r="BS32" s="621"/>
      <c r="BT32" s="621"/>
      <c r="BU32" s="621"/>
      <c r="BV32" s="621"/>
      <c r="BW32" s="621"/>
      <c r="BX32" s="612">
        <v>98.1</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26125</v>
      </c>
      <c r="S33" s="609"/>
      <c r="T33" s="609"/>
      <c r="U33" s="609"/>
      <c r="V33" s="609"/>
      <c r="W33" s="609"/>
      <c r="X33" s="609"/>
      <c r="Y33" s="610"/>
      <c r="Z33" s="646">
        <v>0.2</v>
      </c>
      <c r="AA33" s="646"/>
      <c r="AB33" s="646"/>
      <c r="AC33" s="646"/>
      <c r="AD33" s="647" t="s">
        <v>121</v>
      </c>
      <c r="AE33" s="647"/>
      <c r="AF33" s="647"/>
      <c r="AG33" s="647"/>
      <c r="AH33" s="647"/>
      <c r="AI33" s="647"/>
      <c r="AJ33" s="647"/>
      <c r="AK33" s="647"/>
      <c r="AL33" s="611" t="s">
        <v>121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99.5</v>
      </c>
      <c r="BH33" s="593"/>
      <c r="BI33" s="593"/>
      <c r="BJ33" s="593"/>
      <c r="BK33" s="593"/>
      <c r="BL33" s="593"/>
      <c r="BM33" s="639">
        <v>98.6</v>
      </c>
      <c r="BN33" s="593"/>
      <c r="BO33" s="593"/>
      <c r="BP33" s="593"/>
      <c r="BQ33" s="656"/>
      <c r="BR33" s="669">
        <v>99.5</v>
      </c>
      <c r="BS33" s="593"/>
      <c r="BT33" s="593"/>
      <c r="BU33" s="593"/>
      <c r="BV33" s="593"/>
      <c r="BW33" s="593"/>
      <c r="BX33" s="639">
        <v>98.5</v>
      </c>
      <c r="BY33" s="593"/>
      <c r="BZ33" s="593"/>
      <c r="CA33" s="593"/>
      <c r="CB33" s="656"/>
      <c r="CD33" s="605" t="s">
        <v>307</v>
      </c>
      <c r="CE33" s="606"/>
      <c r="CF33" s="606"/>
      <c r="CG33" s="606"/>
      <c r="CH33" s="606"/>
      <c r="CI33" s="606"/>
      <c r="CJ33" s="606"/>
      <c r="CK33" s="606"/>
      <c r="CL33" s="606"/>
      <c r="CM33" s="606"/>
      <c r="CN33" s="606"/>
      <c r="CO33" s="606"/>
      <c r="CP33" s="606"/>
      <c r="CQ33" s="607"/>
      <c r="CR33" s="608">
        <v>5849428</v>
      </c>
      <c r="CS33" s="621"/>
      <c r="CT33" s="621"/>
      <c r="CU33" s="621"/>
      <c r="CV33" s="621"/>
      <c r="CW33" s="621"/>
      <c r="CX33" s="621"/>
      <c r="CY33" s="622"/>
      <c r="CZ33" s="611">
        <v>54.2</v>
      </c>
      <c r="DA33" s="623"/>
      <c r="DB33" s="623"/>
      <c r="DC33" s="624"/>
      <c r="DD33" s="614">
        <v>4659054</v>
      </c>
      <c r="DE33" s="621"/>
      <c r="DF33" s="621"/>
      <c r="DG33" s="621"/>
      <c r="DH33" s="621"/>
      <c r="DI33" s="621"/>
      <c r="DJ33" s="621"/>
      <c r="DK33" s="622"/>
      <c r="DL33" s="614">
        <v>2566591</v>
      </c>
      <c r="DM33" s="621"/>
      <c r="DN33" s="621"/>
      <c r="DO33" s="621"/>
      <c r="DP33" s="621"/>
      <c r="DQ33" s="621"/>
      <c r="DR33" s="621"/>
      <c r="DS33" s="621"/>
      <c r="DT33" s="621"/>
      <c r="DU33" s="621"/>
      <c r="DV33" s="622"/>
      <c r="DW33" s="611">
        <v>42.3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301237</v>
      </c>
      <c r="S34" s="609"/>
      <c r="T34" s="609"/>
      <c r="U34" s="609"/>
      <c r="V34" s="609"/>
      <c r="W34" s="609"/>
      <c r="X34" s="609"/>
      <c r="Y34" s="610"/>
      <c r="Z34" s="646">
        <v>2.7</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1799581</v>
      </c>
      <c r="CS34" s="609"/>
      <c r="CT34" s="609"/>
      <c r="CU34" s="609"/>
      <c r="CV34" s="609"/>
      <c r="CW34" s="609"/>
      <c r="CX34" s="609"/>
      <c r="CY34" s="610"/>
      <c r="CZ34" s="611">
        <v>16.7</v>
      </c>
      <c r="DA34" s="623"/>
      <c r="DB34" s="623"/>
      <c r="DC34" s="624"/>
      <c r="DD34" s="614">
        <v>1334004</v>
      </c>
      <c r="DE34" s="609"/>
      <c r="DF34" s="609"/>
      <c r="DG34" s="609"/>
      <c r="DH34" s="609"/>
      <c r="DI34" s="609"/>
      <c r="DJ34" s="609"/>
      <c r="DK34" s="610"/>
      <c r="DL34" s="614">
        <v>948427</v>
      </c>
      <c r="DM34" s="609"/>
      <c r="DN34" s="609"/>
      <c r="DO34" s="609"/>
      <c r="DP34" s="609"/>
      <c r="DQ34" s="609"/>
      <c r="DR34" s="609"/>
      <c r="DS34" s="609"/>
      <c r="DT34" s="609"/>
      <c r="DU34" s="609"/>
      <c r="DV34" s="610"/>
      <c r="DW34" s="611">
        <v>15.6</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1349183</v>
      </c>
      <c r="S35" s="609"/>
      <c r="T35" s="609"/>
      <c r="U35" s="609"/>
      <c r="V35" s="609"/>
      <c r="W35" s="609"/>
      <c r="X35" s="609"/>
      <c r="Y35" s="610"/>
      <c r="Z35" s="646">
        <v>12.1</v>
      </c>
      <c r="AA35" s="646"/>
      <c r="AB35" s="646"/>
      <c r="AC35" s="646"/>
      <c r="AD35" s="647" t="s">
        <v>121</v>
      </c>
      <c r="AE35" s="647"/>
      <c r="AF35" s="647"/>
      <c r="AG35" s="647"/>
      <c r="AH35" s="647"/>
      <c r="AI35" s="647"/>
      <c r="AJ35" s="647"/>
      <c r="AK35" s="647"/>
      <c r="AL35" s="611" t="s">
        <v>121</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297636</v>
      </c>
      <c r="CS35" s="621"/>
      <c r="CT35" s="621"/>
      <c r="CU35" s="621"/>
      <c r="CV35" s="621"/>
      <c r="CW35" s="621"/>
      <c r="CX35" s="621"/>
      <c r="CY35" s="622"/>
      <c r="CZ35" s="611">
        <v>2.8</v>
      </c>
      <c r="DA35" s="623"/>
      <c r="DB35" s="623"/>
      <c r="DC35" s="624"/>
      <c r="DD35" s="614">
        <v>247659</v>
      </c>
      <c r="DE35" s="621"/>
      <c r="DF35" s="621"/>
      <c r="DG35" s="621"/>
      <c r="DH35" s="621"/>
      <c r="DI35" s="621"/>
      <c r="DJ35" s="621"/>
      <c r="DK35" s="622"/>
      <c r="DL35" s="614">
        <v>240909</v>
      </c>
      <c r="DM35" s="621"/>
      <c r="DN35" s="621"/>
      <c r="DO35" s="621"/>
      <c r="DP35" s="621"/>
      <c r="DQ35" s="621"/>
      <c r="DR35" s="621"/>
      <c r="DS35" s="621"/>
      <c r="DT35" s="621"/>
      <c r="DU35" s="621"/>
      <c r="DV35" s="622"/>
      <c r="DW35" s="611">
        <v>4</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298459</v>
      </c>
      <c r="S36" s="609"/>
      <c r="T36" s="609"/>
      <c r="U36" s="609"/>
      <c r="V36" s="609"/>
      <c r="W36" s="609"/>
      <c r="X36" s="609"/>
      <c r="Y36" s="610"/>
      <c r="Z36" s="646">
        <v>2.7</v>
      </c>
      <c r="AA36" s="646"/>
      <c r="AB36" s="646"/>
      <c r="AC36" s="646"/>
      <c r="AD36" s="647" t="s">
        <v>121</v>
      </c>
      <c r="AE36" s="647"/>
      <c r="AF36" s="647"/>
      <c r="AG36" s="647"/>
      <c r="AH36" s="647"/>
      <c r="AI36" s="647"/>
      <c r="AJ36" s="647"/>
      <c r="AK36" s="647"/>
      <c r="AL36" s="611" t="s">
        <v>121</v>
      </c>
      <c r="AM36" s="612"/>
      <c r="AN36" s="612"/>
      <c r="AO36" s="648"/>
      <c r="AP36" s="206"/>
      <c r="AQ36" s="657" t="s">
        <v>315</v>
      </c>
      <c r="AR36" s="658"/>
      <c r="AS36" s="658"/>
      <c r="AT36" s="658"/>
      <c r="AU36" s="658"/>
      <c r="AV36" s="658"/>
      <c r="AW36" s="658"/>
      <c r="AX36" s="658"/>
      <c r="AY36" s="659"/>
      <c r="AZ36" s="663">
        <v>1191678</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16587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1633608</v>
      </c>
      <c r="CS36" s="609"/>
      <c r="CT36" s="609"/>
      <c r="CU36" s="609"/>
      <c r="CV36" s="609"/>
      <c r="CW36" s="609"/>
      <c r="CX36" s="609"/>
      <c r="CY36" s="610"/>
      <c r="CZ36" s="611">
        <v>15.1</v>
      </c>
      <c r="DA36" s="623"/>
      <c r="DB36" s="623"/>
      <c r="DC36" s="624"/>
      <c r="DD36" s="614">
        <v>1340295</v>
      </c>
      <c r="DE36" s="609"/>
      <c r="DF36" s="609"/>
      <c r="DG36" s="609"/>
      <c r="DH36" s="609"/>
      <c r="DI36" s="609"/>
      <c r="DJ36" s="609"/>
      <c r="DK36" s="610"/>
      <c r="DL36" s="614">
        <v>966128</v>
      </c>
      <c r="DM36" s="609"/>
      <c r="DN36" s="609"/>
      <c r="DO36" s="609"/>
      <c r="DP36" s="609"/>
      <c r="DQ36" s="609"/>
      <c r="DR36" s="609"/>
      <c r="DS36" s="609"/>
      <c r="DT36" s="609"/>
      <c r="DU36" s="609"/>
      <c r="DV36" s="610"/>
      <c r="DW36" s="611">
        <v>15.9</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178737</v>
      </c>
      <c r="S37" s="609"/>
      <c r="T37" s="609"/>
      <c r="U37" s="609"/>
      <c r="V37" s="609"/>
      <c r="W37" s="609"/>
      <c r="X37" s="609"/>
      <c r="Y37" s="610"/>
      <c r="Z37" s="646">
        <v>1.6</v>
      </c>
      <c r="AA37" s="646"/>
      <c r="AB37" s="646"/>
      <c r="AC37" s="646"/>
      <c r="AD37" s="647">
        <v>1079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450038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523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462476</v>
      </c>
      <c r="CS37" s="621"/>
      <c r="CT37" s="621"/>
      <c r="CU37" s="621"/>
      <c r="CV37" s="621"/>
      <c r="CW37" s="621"/>
      <c r="CX37" s="621"/>
      <c r="CY37" s="622"/>
      <c r="CZ37" s="611">
        <v>4.3</v>
      </c>
      <c r="DA37" s="623"/>
      <c r="DB37" s="623"/>
      <c r="DC37" s="624"/>
      <c r="DD37" s="614">
        <v>462476</v>
      </c>
      <c r="DE37" s="621"/>
      <c r="DF37" s="621"/>
      <c r="DG37" s="621"/>
      <c r="DH37" s="621"/>
      <c r="DI37" s="621"/>
      <c r="DJ37" s="621"/>
      <c r="DK37" s="622"/>
      <c r="DL37" s="614">
        <v>462476</v>
      </c>
      <c r="DM37" s="621"/>
      <c r="DN37" s="621"/>
      <c r="DO37" s="621"/>
      <c r="DP37" s="621"/>
      <c r="DQ37" s="621"/>
      <c r="DR37" s="621"/>
      <c r="DS37" s="621"/>
      <c r="DT37" s="621"/>
      <c r="DU37" s="621"/>
      <c r="DV37" s="622"/>
      <c r="DW37" s="611">
        <v>7.6</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504052</v>
      </c>
      <c r="S38" s="609"/>
      <c r="T38" s="609"/>
      <c r="U38" s="609"/>
      <c r="V38" s="609"/>
      <c r="W38" s="609"/>
      <c r="X38" s="609"/>
      <c r="Y38" s="610"/>
      <c r="Z38" s="646">
        <v>4.5</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31564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1728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710076</v>
      </c>
      <c r="CS38" s="609"/>
      <c r="CT38" s="609"/>
      <c r="CU38" s="609"/>
      <c r="CV38" s="609"/>
      <c r="CW38" s="609"/>
      <c r="CX38" s="609"/>
      <c r="CY38" s="610"/>
      <c r="CZ38" s="611">
        <v>6.6</v>
      </c>
      <c r="DA38" s="623"/>
      <c r="DB38" s="623"/>
      <c r="DC38" s="624"/>
      <c r="DD38" s="614">
        <v>635821</v>
      </c>
      <c r="DE38" s="609"/>
      <c r="DF38" s="609"/>
      <c r="DG38" s="609"/>
      <c r="DH38" s="609"/>
      <c r="DI38" s="609"/>
      <c r="DJ38" s="609"/>
      <c r="DK38" s="610"/>
      <c r="DL38" s="614">
        <v>411127</v>
      </c>
      <c r="DM38" s="609"/>
      <c r="DN38" s="609"/>
      <c r="DO38" s="609"/>
      <c r="DP38" s="609"/>
      <c r="DQ38" s="609"/>
      <c r="DR38" s="609"/>
      <c r="DS38" s="609"/>
      <c r="DT38" s="609"/>
      <c r="DU38" s="609"/>
      <c r="DV38" s="610"/>
      <c r="DW38" s="611">
        <v>6.8</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14970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2569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1402922</v>
      </c>
      <c r="CS39" s="621"/>
      <c r="CT39" s="621"/>
      <c r="CU39" s="621"/>
      <c r="CV39" s="621"/>
      <c r="CW39" s="621"/>
      <c r="CX39" s="621"/>
      <c r="CY39" s="622"/>
      <c r="CZ39" s="611">
        <v>13</v>
      </c>
      <c r="DA39" s="623"/>
      <c r="DB39" s="623"/>
      <c r="DC39" s="624"/>
      <c r="DD39" s="614">
        <v>1099670</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24552</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v>8497</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68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5605</v>
      </c>
      <c r="CS40" s="609"/>
      <c r="CT40" s="609"/>
      <c r="CU40" s="609"/>
      <c r="CV40" s="609"/>
      <c r="CW40" s="609"/>
      <c r="CX40" s="609"/>
      <c r="CY40" s="610"/>
      <c r="CZ40" s="611">
        <v>0.1</v>
      </c>
      <c r="DA40" s="623"/>
      <c r="DB40" s="623"/>
      <c r="DC40" s="624"/>
      <c r="DD40" s="614">
        <v>1605</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11151077</v>
      </c>
      <c r="S41" s="633"/>
      <c r="T41" s="633"/>
      <c r="U41" s="633"/>
      <c r="V41" s="633"/>
      <c r="W41" s="633"/>
      <c r="X41" s="633"/>
      <c r="Y41" s="636"/>
      <c r="Z41" s="637">
        <v>100</v>
      </c>
      <c r="AA41" s="637"/>
      <c r="AB41" s="637"/>
      <c r="AC41" s="637"/>
      <c r="AD41" s="638">
        <v>6035889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255979</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430630</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350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894040</v>
      </c>
      <c r="CS42" s="621"/>
      <c r="CT42" s="621"/>
      <c r="CU42" s="621"/>
      <c r="CV42" s="621"/>
      <c r="CW42" s="621"/>
      <c r="CX42" s="621"/>
      <c r="CY42" s="622"/>
      <c r="CZ42" s="611">
        <v>8.3000000000000007</v>
      </c>
      <c r="DA42" s="623"/>
      <c r="DB42" s="623"/>
      <c r="DC42" s="624"/>
      <c r="DD42" s="614">
        <v>119349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17737</v>
      </c>
      <c r="CS43" s="621"/>
      <c r="CT43" s="621"/>
      <c r="CU43" s="621"/>
      <c r="CV43" s="621"/>
      <c r="CW43" s="621"/>
      <c r="CX43" s="621"/>
      <c r="CY43" s="622"/>
      <c r="CZ43" s="611">
        <v>0.2</v>
      </c>
      <c r="DA43" s="623"/>
      <c r="DB43" s="623"/>
      <c r="DC43" s="624"/>
      <c r="DD43" s="614">
        <v>17737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881442</v>
      </c>
      <c r="CS44" s="609"/>
      <c r="CT44" s="609"/>
      <c r="CU44" s="609"/>
      <c r="CV44" s="609"/>
      <c r="CW44" s="609"/>
      <c r="CX44" s="609"/>
      <c r="CY44" s="610"/>
      <c r="CZ44" s="611">
        <v>8.1999999999999993</v>
      </c>
      <c r="DA44" s="612"/>
      <c r="DB44" s="612"/>
      <c r="DC44" s="613"/>
      <c r="DD44" s="614">
        <v>119123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289576</v>
      </c>
      <c r="CS45" s="621"/>
      <c r="CT45" s="621"/>
      <c r="CU45" s="621"/>
      <c r="CV45" s="621"/>
      <c r="CW45" s="621"/>
      <c r="CX45" s="621"/>
      <c r="CY45" s="622"/>
      <c r="CZ45" s="611">
        <v>2.7</v>
      </c>
      <c r="DA45" s="623"/>
      <c r="DB45" s="623"/>
      <c r="DC45" s="624"/>
      <c r="DD45" s="614">
        <v>18917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566062</v>
      </c>
      <c r="CS46" s="609"/>
      <c r="CT46" s="609"/>
      <c r="CU46" s="609"/>
      <c r="CV46" s="609"/>
      <c r="CW46" s="609"/>
      <c r="CX46" s="609"/>
      <c r="CY46" s="610"/>
      <c r="CZ46" s="611">
        <v>5.2</v>
      </c>
      <c r="DA46" s="612"/>
      <c r="DB46" s="612"/>
      <c r="DC46" s="613"/>
      <c r="DD46" s="614">
        <v>98302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12598</v>
      </c>
      <c r="CS47" s="621"/>
      <c r="CT47" s="621"/>
      <c r="CU47" s="621"/>
      <c r="CV47" s="621"/>
      <c r="CW47" s="621"/>
      <c r="CX47" s="621"/>
      <c r="CY47" s="622"/>
      <c r="CZ47" s="611">
        <v>0.1</v>
      </c>
      <c r="DA47" s="623"/>
      <c r="DB47" s="623"/>
      <c r="DC47" s="624"/>
      <c r="DD47" s="614">
        <v>226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10798052</v>
      </c>
      <c r="CS49" s="593"/>
      <c r="CT49" s="593"/>
      <c r="CU49" s="593"/>
      <c r="CV49" s="593"/>
      <c r="CW49" s="593"/>
      <c r="CX49" s="593"/>
      <c r="CY49" s="594"/>
      <c r="CZ49" s="595">
        <v>100</v>
      </c>
      <c r="DA49" s="596"/>
      <c r="DB49" s="596"/>
      <c r="DC49" s="597"/>
      <c r="DD49" s="598">
        <v>7569287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WIQEHue0u7l2U1IUM0WWnGM5xcY5Y/Xjcg+FiRGOVergm/w4BkvK1XGA/KbfC4VRwUMTzHk8IggIgMwZyxQTQA==" saltValue="3txSOG0ZxG/Qku280J9t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BE71" sqref="BE71"/>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11151</v>
      </c>
      <c r="R7" s="1090"/>
      <c r="S7" s="1090"/>
      <c r="T7" s="1090"/>
      <c r="U7" s="1090"/>
      <c r="V7" s="1090">
        <v>10798</v>
      </c>
      <c r="W7" s="1090"/>
      <c r="X7" s="1090"/>
      <c r="Y7" s="1090"/>
      <c r="Z7" s="1090"/>
      <c r="AA7" s="1090">
        <v>353</v>
      </c>
      <c r="AB7" s="1090"/>
      <c r="AC7" s="1090"/>
      <c r="AD7" s="1090"/>
      <c r="AE7" s="1091"/>
      <c r="AF7" s="1092">
        <v>316</v>
      </c>
      <c r="AG7" s="1093"/>
      <c r="AH7" s="1093"/>
      <c r="AI7" s="1093"/>
      <c r="AJ7" s="1094"/>
      <c r="AK7" s="1095">
        <v>1349</v>
      </c>
      <c r="AL7" s="1096"/>
      <c r="AM7" s="1096"/>
      <c r="AN7" s="1096"/>
      <c r="AO7" s="1096"/>
      <c r="AP7" s="1096">
        <v>6195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562</v>
      </c>
      <c r="BT7" s="1087"/>
      <c r="BU7" s="1087"/>
      <c r="BV7" s="1087"/>
      <c r="BW7" s="1087"/>
      <c r="BX7" s="1087"/>
      <c r="BY7" s="1087"/>
      <c r="BZ7" s="1087"/>
      <c r="CA7" s="1087"/>
      <c r="CB7" s="1087"/>
      <c r="CC7" s="1087"/>
      <c r="CD7" s="1087"/>
      <c r="CE7" s="1087"/>
      <c r="CF7" s="1087"/>
      <c r="CG7" s="1099"/>
      <c r="CH7" s="1083">
        <v>0</v>
      </c>
      <c r="CI7" s="1084"/>
      <c r="CJ7" s="1084"/>
      <c r="CK7" s="1084"/>
      <c r="CL7" s="1085"/>
      <c r="CM7" s="1083">
        <v>42</v>
      </c>
      <c r="CN7" s="1084"/>
      <c r="CO7" s="1084"/>
      <c r="CP7" s="1084"/>
      <c r="CQ7" s="1085"/>
      <c r="CR7" s="1083">
        <v>46</v>
      </c>
      <c r="CS7" s="1084"/>
      <c r="CT7" s="1084"/>
      <c r="CU7" s="1084"/>
      <c r="CV7" s="1085"/>
      <c r="CW7" s="1083" t="s">
        <v>555</v>
      </c>
      <c r="CX7" s="1084"/>
      <c r="CY7" s="1084"/>
      <c r="CZ7" s="1084"/>
      <c r="DA7" s="1085"/>
      <c r="DB7" s="1083" t="s">
        <v>506</v>
      </c>
      <c r="DC7" s="1084"/>
      <c r="DD7" s="1084"/>
      <c r="DE7" s="1084"/>
      <c r="DF7" s="1085"/>
      <c r="DG7" s="1083" t="s">
        <v>506</v>
      </c>
      <c r="DH7" s="1084"/>
      <c r="DI7" s="1084"/>
      <c r="DJ7" s="1084"/>
      <c r="DK7" s="1085"/>
      <c r="DL7" s="1083" t="s">
        <v>506</v>
      </c>
      <c r="DM7" s="1084"/>
      <c r="DN7" s="1084"/>
      <c r="DO7" s="1084"/>
      <c r="DP7" s="1085"/>
      <c r="DQ7" s="1083" t="s">
        <v>506</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563</v>
      </c>
      <c r="BT8" s="980"/>
      <c r="BU8" s="980"/>
      <c r="BV8" s="980"/>
      <c r="BW8" s="980"/>
      <c r="BX8" s="980"/>
      <c r="BY8" s="980"/>
      <c r="BZ8" s="980"/>
      <c r="CA8" s="980"/>
      <c r="CB8" s="980"/>
      <c r="CC8" s="980"/>
      <c r="CD8" s="980"/>
      <c r="CE8" s="980"/>
      <c r="CF8" s="980"/>
      <c r="CG8" s="1001"/>
      <c r="CH8" s="976">
        <v>-2</v>
      </c>
      <c r="CI8" s="977"/>
      <c r="CJ8" s="977"/>
      <c r="CK8" s="977"/>
      <c r="CL8" s="978"/>
      <c r="CM8" s="976">
        <v>142</v>
      </c>
      <c r="CN8" s="977"/>
      <c r="CO8" s="977"/>
      <c r="CP8" s="977"/>
      <c r="CQ8" s="978"/>
      <c r="CR8" s="976">
        <v>3</v>
      </c>
      <c r="CS8" s="977"/>
      <c r="CT8" s="977"/>
      <c r="CU8" s="977"/>
      <c r="CV8" s="978"/>
      <c r="CW8" s="976" t="s">
        <v>506</v>
      </c>
      <c r="CX8" s="977"/>
      <c r="CY8" s="977"/>
      <c r="CZ8" s="977"/>
      <c r="DA8" s="978"/>
      <c r="DB8" s="976" t="s">
        <v>506</v>
      </c>
      <c r="DC8" s="977"/>
      <c r="DD8" s="977"/>
      <c r="DE8" s="977"/>
      <c r="DF8" s="978"/>
      <c r="DG8" s="976" t="s">
        <v>506</v>
      </c>
      <c r="DH8" s="977"/>
      <c r="DI8" s="977"/>
      <c r="DJ8" s="977"/>
      <c r="DK8" s="978"/>
      <c r="DL8" s="976" t="s">
        <v>506</v>
      </c>
      <c r="DM8" s="977"/>
      <c r="DN8" s="977"/>
      <c r="DO8" s="977"/>
      <c r="DP8" s="978"/>
      <c r="DQ8" s="976" t="s">
        <v>506</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564</v>
      </c>
      <c r="BT9" s="980"/>
      <c r="BU9" s="980"/>
      <c r="BV9" s="980"/>
      <c r="BW9" s="980"/>
      <c r="BX9" s="980"/>
      <c r="BY9" s="980"/>
      <c r="BZ9" s="980"/>
      <c r="CA9" s="980"/>
      <c r="CB9" s="980"/>
      <c r="CC9" s="980"/>
      <c r="CD9" s="980"/>
      <c r="CE9" s="980"/>
      <c r="CF9" s="980"/>
      <c r="CG9" s="1001"/>
      <c r="CH9" s="976">
        <v>4</v>
      </c>
      <c r="CI9" s="977"/>
      <c r="CJ9" s="977"/>
      <c r="CK9" s="977"/>
      <c r="CL9" s="978"/>
      <c r="CM9" s="976">
        <v>55</v>
      </c>
      <c r="CN9" s="977"/>
      <c r="CO9" s="977"/>
      <c r="CP9" s="977"/>
      <c r="CQ9" s="978"/>
      <c r="CR9" s="976">
        <v>5</v>
      </c>
      <c r="CS9" s="977"/>
      <c r="CT9" s="977"/>
      <c r="CU9" s="977"/>
      <c r="CV9" s="978"/>
      <c r="CW9" s="976" t="s">
        <v>506</v>
      </c>
      <c r="CX9" s="977"/>
      <c r="CY9" s="977"/>
      <c r="CZ9" s="977"/>
      <c r="DA9" s="978"/>
      <c r="DB9" s="976" t="s">
        <v>506</v>
      </c>
      <c r="DC9" s="977"/>
      <c r="DD9" s="977"/>
      <c r="DE9" s="977"/>
      <c r="DF9" s="978"/>
      <c r="DG9" s="976" t="s">
        <v>506</v>
      </c>
      <c r="DH9" s="977"/>
      <c r="DI9" s="977"/>
      <c r="DJ9" s="977"/>
      <c r="DK9" s="978"/>
      <c r="DL9" s="976" t="s">
        <v>506</v>
      </c>
      <c r="DM9" s="977"/>
      <c r="DN9" s="977"/>
      <c r="DO9" s="977"/>
      <c r="DP9" s="978"/>
      <c r="DQ9" s="976" t="s">
        <v>506</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11151</v>
      </c>
      <c r="R23" s="1048"/>
      <c r="S23" s="1048"/>
      <c r="T23" s="1048"/>
      <c r="U23" s="1048"/>
      <c r="V23" s="1048">
        <v>10798</v>
      </c>
      <c r="W23" s="1048"/>
      <c r="X23" s="1048"/>
      <c r="Y23" s="1048"/>
      <c r="Z23" s="1048"/>
      <c r="AA23" s="1048">
        <v>353</v>
      </c>
      <c r="AB23" s="1048"/>
      <c r="AC23" s="1048"/>
      <c r="AD23" s="1048"/>
      <c r="AE23" s="1055"/>
      <c r="AF23" s="1056">
        <v>316</v>
      </c>
      <c r="AG23" s="1048"/>
      <c r="AH23" s="1048"/>
      <c r="AI23" s="1048"/>
      <c r="AJ23" s="1057"/>
      <c r="AK23" s="1058"/>
      <c r="AL23" s="1059"/>
      <c r="AM23" s="1059"/>
      <c r="AN23" s="1059"/>
      <c r="AO23" s="1059"/>
      <c r="AP23" s="1048">
        <v>6195</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1256</v>
      </c>
      <c r="R28" s="1038"/>
      <c r="S28" s="1038"/>
      <c r="T28" s="1038"/>
      <c r="U28" s="1038"/>
      <c r="V28" s="1038">
        <v>1240</v>
      </c>
      <c r="W28" s="1038"/>
      <c r="X28" s="1038"/>
      <c r="Y28" s="1038"/>
      <c r="Z28" s="1038"/>
      <c r="AA28" s="1038">
        <v>17</v>
      </c>
      <c r="AB28" s="1038"/>
      <c r="AC28" s="1038"/>
      <c r="AD28" s="1038"/>
      <c r="AE28" s="1039"/>
      <c r="AF28" s="1040">
        <v>17</v>
      </c>
      <c r="AG28" s="1038"/>
      <c r="AH28" s="1038"/>
      <c r="AI28" s="1038"/>
      <c r="AJ28" s="1041"/>
      <c r="AK28" s="1029">
        <v>130</v>
      </c>
      <c r="AL28" s="1030"/>
      <c r="AM28" s="1030"/>
      <c r="AN28" s="1030"/>
      <c r="AO28" s="1030"/>
      <c r="AP28" s="1030" t="s">
        <v>555</v>
      </c>
      <c r="AQ28" s="1030"/>
      <c r="AR28" s="1030"/>
      <c r="AS28" s="1030"/>
      <c r="AT28" s="1030"/>
      <c r="AU28" s="1030" t="s">
        <v>555</v>
      </c>
      <c r="AV28" s="1030"/>
      <c r="AW28" s="1030"/>
      <c r="AX28" s="1030"/>
      <c r="AY28" s="1030"/>
      <c r="AZ28" s="1031" t="s">
        <v>555</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30</v>
      </c>
      <c r="R29" s="1026"/>
      <c r="S29" s="1026"/>
      <c r="T29" s="1026"/>
      <c r="U29" s="1026"/>
      <c r="V29" s="1026">
        <v>28</v>
      </c>
      <c r="W29" s="1026"/>
      <c r="X29" s="1026"/>
      <c r="Y29" s="1026"/>
      <c r="Z29" s="1026"/>
      <c r="AA29" s="1026">
        <v>2</v>
      </c>
      <c r="AB29" s="1026"/>
      <c r="AC29" s="1026"/>
      <c r="AD29" s="1026"/>
      <c r="AE29" s="1027"/>
      <c r="AF29" s="1022">
        <v>2</v>
      </c>
      <c r="AG29" s="1023"/>
      <c r="AH29" s="1023"/>
      <c r="AI29" s="1023"/>
      <c r="AJ29" s="1024"/>
      <c r="AK29" s="967">
        <v>15</v>
      </c>
      <c r="AL29" s="958"/>
      <c r="AM29" s="958"/>
      <c r="AN29" s="958"/>
      <c r="AO29" s="958"/>
      <c r="AP29" s="958" t="s">
        <v>506</v>
      </c>
      <c r="AQ29" s="958"/>
      <c r="AR29" s="958"/>
      <c r="AS29" s="958"/>
      <c r="AT29" s="958"/>
      <c r="AU29" s="958" t="s">
        <v>506</v>
      </c>
      <c r="AV29" s="958"/>
      <c r="AW29" s="958"/>
      <c r="AX29" s="958"/>
      <c r="AY29" s="958"/>
      <c r="AZ29" s="1028" t="s">
        <v>506</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1519</v>
      </c>
      <c r="R30" s="1026"/>
      <c r="S30" s="1026"/>
      <c r="T30" s="1026"/>
      <c r="U30" s="1026"/>
      <c r="V30" s="1026">
        <v>1465</v>
      </c>
      <c r="W30" s="1026"/>
      <c r="X30" s="1026"/>
      <c r="Y30" s="1026"/>
      <c r="Z30" s="1026"/>
      <c r="AA30" s="1026">
        <v>54</v>
      </c>
      <c r="AB30" s="1026"/>
      <c r="AC30" s="1026"/>
      <c r="AD30" s="1026"/>
      <c r="AE30" s="1027"/>
      <c r="AF30" s="1022">
        <v>54</v>
      </c>
      <c r="AG30" s="1023"/>
      <c r="AH30" s="1023"/>
      <c r="AI30" s="1023"/>
      <c r="AJ30" s="1024"/>
      <c r="AK30" s="967">
        <v>230</v>
      </c>
      <c r="AL30" s="958"/>
      <c r="AM30" s="958"/>
      <c r="AN30" s="958"/>
      <c r="AO30" s="958"/>
      <c r="AP30" s="958" t="s">
        <v>506</v>
      </c>
      <c r="AQ30" s="958"/>
      <c r="AR30" s="958"/>
      <c r="AS30" s="958"/>
      <c r="AT30" s="958"/>
      <c r="AU30" s="958" t="s">
        <v>506</v>
      </c>
      <c r="AV30" s="958"/>
      <c r="AW30" s="958"/>
      <c r="AX30" s="958"/>
      <c r="AY30" s="958"/>
      <c r="AZ30" s="1028" t="s">
        <v>506</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4</v>
      </c>
      <c r="R31" s="1026"/>
      <c r="S31" s="1026"/>
      <c r="T31" s="1026"/>
      <c r="U31" s="1026"/>
      <c r="V31" s="1026">
        <v>4</v>
      </c>
      <c r="W31" s="1026"/>
      <c r="X31" s="1026"/>
      <c r="Y31" s="1026"/>
      <c r="Z31" s="1026"/>
      <c r="AA31" s="1026">
        <v>0</v>
      </c>
      <c r="AB31" s="1026"/>
      <c r="AC31" s="1026"/>
      <c r="AD31" s="1026"/>
      <c r="AE31" s="1027"/>
      <c r="AF31" s="1022">
        <v>0</v>
      </c>
      <c r="AG31" s="1023"/>
      <c r="AH31" s="1023"/>
      <c r="AI31" s="1023"/>
      <c r="AJ31" s="1024"/>
      <c r="AK31" s="967">
        <v>1</v>
      </c>
      <c r="AL31" s="958"/>
      <c r="AM31" s="958"/>
      <c r="AN31" s="958"/>
      <c r="AO31" s="958"/>
      <c r="AP31" s="958" t="s">
        <v>506</v>
      </c>
      <c r="AQ31" s="958"/>
      <c r="AR31" s="958"/>
      <c r="AS31" s="958"/>
      <c r="AT31" s="958"/>
      <c r="AU31" s="958" t="s">
        <v>506</v>
      </c>
      <c r="AV31" s="958"/>
      <c r="AW31" s="958"/>
      <c r="AX31" s="958"/>
      <c r="AY31" s="958"/>
      <c r="AZ31" s="1028" t="s">
        <v>506</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392</v>
      </c>
      <c r="C32" s="1018"/>
      <c r="D32" s="1018"/>
      <c r="E32" s="1018"/>
      <c r="F32" s="1018"/>
      <c r="G32" s="1018"/>
      <c r="H32" s="1018"/>
      <c r="I32" s="1018"/>
      <c r="J32" s="1018"/>
      <c r="K32" s="1018"/>
      <c r="L32" s="1018"/>
      <c r="M32" s="1018"/>
      <c r="N32" s="1018"/>
      <c r="O32" s="1018"/>
      <c r="P32" s="1019"/>
      <c r="Q32" s="1025">
        <v>404</v>
      </c>
      <c r="R32" s="1026"/>
      <c r="S32" s="1026"/>
      <c r="T32" s="1026"/>
      <c r="U32" s="1026"/>
      <c r="V32" s="1026">
        <v>387</v>
      </c>
      <c r="W32" s="1026"/>
      <c r="X32" s="1026"/>
      <c r="Y32" s="1026"/>
      <c r="Z32" s="1026"/>
      <c r="AA32" s="1026">
        <v>17</v>
      </c>
      <c r="AB32" s="1026"/>
      <c r="AC32" s="1026"/>
      <c r="AD32" s="1026"/>
      <c r="AE32" s="1027"/>
      <c r="AF32" s="1022">
        <v>17</v>
      </c>
      <c r="AG32" s="1023"/>
      <c r="AH32" s="1023"/>
      <c r="AI32" s="1023"/>
      <c r="AJ32" s="1024"/>
      <c r="AK32" s="967">
        <v>170</v>
      </c>
      <c r="AL32" s="958"/>
      <c r="AM32" s="958"/>
      <c r="AN32" s="958"/>
      <c r="AO32" s="958"/>
      <c r="AP32" s="958">
        <v>598</v>
      </c>
      <c r="AQ32" s="958"/>
      <c r="AR32" s="958"/>
      <c r="AS32" s="958"/>
      <c r="AT32" s="958"/>
      <c r="AU32" s="958">
        <v>598</v>
      </c>
      <c r="AV32" s="958"/>
      <c r="AW32" s="958"/>
      <c r="AX32" s="958"/>
      <c r="AY32" s="958"/>
      <c r="AZ32" s="1028" t="s">
        <v>506</v>
      </c>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393</v>
      </c>
      <c r="C33" s="1018"/>
      <c r="D33" s="1018"/>
      <c r="E33" s="1018"/>
      <c r="F33" s="1018"/>
      <c r="G33" s="1018"/>
      <c r="H33" s="1018"/>
      <c r="I33" s="1018"/>
      <c r="J33" s="1018"/>
      <c r="K33" s="1018"/>
      <c r="L33" s="1018"/>
      <c r="M33" s="1018"/>
      <c r="N33" s="1018"/>
      <c r="O33" s="1018"/>
      <c r="P33" s="1019"/>
      <c r="Q33" s="1025">
        <v>47</v>
      </c>
      <c r="R33" s="1026"/>
      <c r="S33" s="1026"/>
      <c r="T33" s="1026"/>
      <c r="U33" s="1026"/>
      <c r="V33" s="1026">
        <v>43</v>
      </c>
      <c r="W33" s="1026"/>
      <c r="X33" s="1026"/>
      <c r="Y33" s="1026"/>
      <c r="Z33" s="1026"/>
      <c r="AA33" s="1026">
        <v>4</v>
      </c>
      <c r="AB33" s="1026"/>
      <c r="AC33" s="1026"/>
      <c r="AD33" s="1026"/>
      <c r="AE33" s="1027"/>
      <c r="AF33" s="1022">
        <v>4</v>
      </c>
      <c r="AG33" s="1023"/>
      <c r="AH33" s="1023"/>
      <c r="AI33" s="1023"/>
      <c r="AJ33" s="1024"/>
      <c r="AK33" s="967">
        <v>14</v>
      </c>
      <c r="AL33" s="958"/>
      <c r="AM33" s="958"/>
      <c r="AN33" s="958"/>
      <c r="AO33" s="958"/>
      <c r="AP33" s="1028" t="s">
        <v>506</v>
      </c>
      <c r="AQ33" s="1028"/>
      <c r="AR33" s="1028"/>
      <c r="AS33" s="1028"/>
      <c r="AT33" s="1028"/>
      <c r="AU33" s="1028" t="s">
        <v>506</v>
      </c>
      <c r="AV33" s="1028"/>
      <c r="AW33" s="1028"/>
      <c r="AX33" s="1028"/>
      <c r="AY33" s="1028"/>
      <c r="AZ33" s="1028" t="s">
        <v>506</v>
      </c>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394</v>
      </c>
      <c r="C34" s="1018"/>
      <c r="D34" s="1018"/>
      <c r="E34" s="1018"/>
      <c r="F34" s="1018"/>
      <c r="G34" s="1018"/>
      <c r="H34" s="1018"/>
      <c r="I34" s="1018"/>
      <c r="J34" s="1018"/>
      <c r="K34" s="1018"/>
      <c r="L34" s="1018"/>
      <c r="M34" s="1018"/>
      <c r="N34" s="1018"/>
      <c r="O34" s="1018"/>
      <c r="P34" s="1019"/>
      <c r="Q34" s="1025">
        <v>176</v>
      </c>
      <c r="R34" s="1026"/>
      <c r="S34" s="1026"/>
      <c r="T34" s="1026"/>
      <c r="U34" s="1026"/>
      <c r="V34" s="1026">
        <v>176</v>
      </c>
      <c r="W34" s="1026"/>
      <c r="X34" s="1026"/>
      <c r="Y34" s="1026"/>
      <c r="Z34" s="1026"/>
      <c r="AA34" s="1026">
        <v>0</v>
      </c>
      <c r="AB34" s="1026"/>
      <c r="AC34" s="1026"/>
      <c r="AD34" s="1026"/>
      <c r="AE34" s="1027"/>
      <c r="AF34" s="1022">
        <v>0</v>
      </c>
      <c r="AG34" s="1023"/>
      <c r="AH34" s="1023"/>
      <c r="AI34" s="1023"/>
      <c r="AJ34" s="1024"/>
      <c r="AK34" s="967">
        <v>44</v>
      </c>
      <c r="AL34" s="958"/>
      <c r="AM34" s="958"/>
      <c r="AN34" s="958"/>
      <c r="AO34" s="958"/>
      <c r="AP34" s="1028" t="s">
        <v>506</v>
      </c>
      <c r="AQ34" s="1028"/>
      <c r="AR34" s="1028"/>
      <c r="AS34" s="1028"/>
      <c r="AT34" s="1028"/>
      <c r="AU34" s="1028" t="s">
        <v>506</v>
      </c>
      <c r="AV34" s="1028"/>
      <c r="AW34" s="1028"/>
      <c r="AX34" s="1028"/>
      <c r="AY34" s="1028"/>
      <c r="AZ34" s="1028" t="s">
        <v>506</v>
      </c>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t="s">
        <v>395</v>
      </c>
      <c r="C35" s="1018"/>
      <c r="D35" s="1018"/>
      <c r="E35" s="1018"/>
      <c r="F35" s="1018"/>
      <c r="G35" s="1018"/>
      <c r="H35" s="1018"/>
      <c r="I35" s="1018"/>
      <c r="J35" s="1018"/>
      <c r="K35" s="1018"/>
      <c r="L35" s="1018"/>
      <c r="M35" s="1018"/>
      <c r="N35" s="1018"/>
      <c r="O35" s="1018"/>
      <c r="P35" s="1019"/>
      <c r="Q35" s="1025">
        <v>388</v>
      </c>
      <c r="R35" s="1026"/>
      <c r="S35" s="1026"/>
      <c r="T35" s="1026"/>
      <c r="U35" s="1026"/>
      <c r="V35" s="1026">
        <v>360</v>
      </c>
      <c r="W35" s="1026"/>
      <c r="X35" s="1026"/>
      <c r="Y35" s="1026"/>
      <c r="Z35" s="1026"/>
      <c r="AA35" s="1026">
        <v>29</v>
      </c>
      <c r="AB35" s="1026"/>
      <c r="AC35" s="1026"/>
      <c r="AD35" s="1026"/>
      <c r="AE35" s="1027"/>
      <c r="AF35" s="1022">
        <v>700</v>
      </c>
      <c r="AG35" s="1023"/>
      <c r="AH35" s="1023"/>
      <c r="AI35" s="1023"/>
      <c r="AJ35" s="1024"/>
      <c r="AK35" s="967">
        <v>26</v>
      </c>
      <c r="AL35" s="958"/>
      <c r="AM35" s="958"/>
      <c r="AN35" s="958"/>
      <c r="AO35" s="958"/>
      <c r="AP35" s="1028" t="s">
        <v>506</v>
      </c>
      <c r="AQ35" s="1028"/>
      <c r="AR35" s="1028"/>
      <c r="AS35" s="1028"/>
      <c r="AT35" s="1028"/>
      <c r="AU35" s="1028" t="s">
        <v>506</v>
      </c>
      <c r="AV35" s="1028"/>
      <c r="AW35" s="1028"/>
      <c r="AX35" s="1028"/>
      <c r="AY35" s="1028"/>
      <c r="AZ35" s="1028" t="s">
        <v>506</v>
      </c>
      <c r="BA35" s="1028"/>
      <c r="BB35" s="1028"/>
      <c r="BC35" s="1028"/>
      <c r="BD35" s="1028"/>
      <c r="BE35" s="959" t="s">
        <v>396</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t="s">
        <v>397</v>
      </c>
      <c r="C36" s="1018"/>
      <c r="D36" s="1018"/>
      <c r="E36" s="1018"/>
      <c r="F36" s="1018"/>
      <c r="G36" s="1018"/>
      <c r="H36" s="1018"/>
      <c r="I36" s="1018"/>
      <c r="J36" s="1018"/>
      <c r="K36" s="1018"/>
      <c r="L36" s="1018"/>
      <c r="M36" s="1018"/>
      <c r="N36" s="1018"/>
      <c r="O36" s="1018"/>
      <c r="P36" s="1019"/>
      <c r="Q36" s="1025">
        <v>953</v>
      </c>
      <c r="R36" s="1026"/>
      <c r="S36" s="1026"/>
      <c r="T36" s="1026"/>
      <c r="U36" s="1026"/>
      <c r="V36" s="1026">
        <v>716</v>
      </c>
      <c r="W36" s="1026"/>
      <c r="X36" s="1026"/>
      <c r="Y36" s="1026"/>
      <c r="Z36" s="1026"/>
      <c r="AA36" s="1026">
        <v>237</v>
      </c>
      <c r="AB36" s="1026"/>
      <c r="AC36" s="1026"/>
      <c r="AD36" s="1026"/>
      <c r="AE36" s="1027"/>
      <c r="AF36" s="1022">
        <v>294</v>
      </c>
      <c r="AG36" s="1023"/>
      <c r="AH36" s="1023"/>
      <c r="AI36" s="1023"/>
      <c r="AJ36" s="1024"/>
      <c r="AK36" s="967">
        <v>429</v>
      </c>
      <c r="AL36" s="958"/>
      <c r="AM36" s="958"/>
      <c r="AN36" s="958"/>
      <c r="AO36" s="958"/>
      <c r="AP36" s="958">
        <v>5090</v>
      </c>
      <c r="AQ36" s="958"/>
      <c r="AR36" s="958"/>
      <c r="AS36" s="958"/>
      <c r="AT36" s="958"/>
      <c r="AU36" s="958">
        <v>2196</v>
      </c>
      <c r="AV36" s="958"/>
      <c r="AW36" s="958"/>
      <c r="AX36" s="958"/>
      <c r="AY36" s="958"/>
      <c r="AZ36" s="1028" t="s">
        <v>506</v>
      </c>
      <c r="BA36" s="1028"/>
      <c r="BB36" s="1028"/>
      <c r="BC36" s="1028"/>
      <c r="BD36" s="1028"/>
      <c r="BE36" s="959" t="s">
        <v>396</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t="s">
        <v>398</v>
      </c>
      <c r="C37" s="1018"/>
      <c r="D37" s="1018"/>
      <c r="E37" s="1018"/>
      <c r="F37" s="1018"/>
      <c r="G37" s="1018"/>
      <c r="H37" s="1018"/>
      <c r="I37" s="1018"/>
      <c r="J37" s="1018"/>
      <c r="K37" s="1018"/>
      <c r="L37" s="1018"/>
      <c r="M37" s="1018"/>
      <c r="N37" s="1018"/>
      <c r="O37" s="1018"/>
      <c r="P37" s="1019"/>
      <c r="Q37" s="1025">
        <v>8</v>
      </c>
      <c r="R37" s="1026"/>
      <c r="S37" s="1026"/>
      <c r="T37" s="1026"/>
      <c r="U37" s="1026"/>
      <c r="V37" s="1026">
        <v>8</v>
      </c>
      <c r="W37" s="1026"/>
      <c r="X37" s="1026"/>
      <c r="Y37" s="1026"/>
      <c r="Z37" s="1026"/>
      <c r="AA37" s="1026">
        <v>0</v>
      </c>
      <c r="AB37" s="1026"/>
      <c r="AC37" s="1026"/>
      <c r="AD37" s="1026"/>
      <c r="AE37" s="1027"/>
      <c r="AF37" s="1022" t="s">
        <v>121</v>
      </c>
      <c r="AG37" s="1023"/>
      <c r="AH37" s="1023"/>
      <c r="AI37" s="1023"/>
      <c r="AJ37" s="1024"/>
      <c r="AK37" s="967">
        <v>8</v>
      </c>
      <c r="AL37" s="958"/>
      <c r="AM37" s="958"/>
      <c r="AN37" s="958"/>
      <c r="AO37" s="958"/>
      <c r="AP37" s="958">
        <v>307</v>
      </c>
      <c r="AQ37" s="958"/>
      <c r="AR37" s="958"/>
      <c r="AS37" s="958"/>
      <c r="AT37" s="958"/>
      <c r="AU37" s="958">
        <v>307</v>
      </c>
      <c r="AV37" s="958"/>
      <c r="AW37" s="958"/>
      <c r="AX37" s="958"/>
      <c r="AY37" s="958"/>
      <c r="AZ37" s="1028" t="s">
        <v>506</v>
      </c>
      <c r="BA37" s="1028"/>
      <c r="BB37" s="1028"/>
      <c r="BC37" s="1028"/>
      <c r="BD37" s="1028"/>
      <c r="BE37" s="959" t="s">
        <v>399</v>
      </c>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1088</v>
      </c>
      <c r="AG63" s="946"/>
      <c r="AH63" s="946"/>
      <c r="AI63" s="946"/>
      <c r="AJ63" s="1009"/>
      <c r="AK63" s="1010"/>
      <c r="AL63" s="950"/>
      <c r="AM63" s="950"/>
      <c r="AN63" s="950"/>
      <c r="AO63" s="950"/>
      <c r="AP63" s="946">
        <v>5995</v>
      </c>
      <c r="AQ63" s="946"/>
      <c r="AR63" s="946"/>
      <c r="AS63" s="946"/>
      <c r="AT63" s="946"/>
      <c r="AU63" s="946">
        <v>3101</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403</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404</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556</v>
      </c>
      <c r="C68" s="973"/>
      <c r="D68" s="973"/>
      <c r="E68" s="973"/>
      <c r="F68" s="973"/>
      <c r="G68" s="973"/>
      <c r="H68" s="973"/>
      <c r="I68" s="973"/>
      <c r="J68" s="973"/>
      <c r="K68" s="973"/>
      <c r="L68" s="973"/>
      <c r="M68" s="973"/>
      <c r="N68" s="973"/>
      <c r="O68" s="973"/>
      <c r="P68" s="974"/>
      <c r="Q68" s="975">
        <v>3986</v>
      </c>
      <c r="R68" s="969"/>
      <c r="S68" s="969"/>
      <c r="T68" s="969"/>
      <c r="U68" s="969"/>
      <c r="V68" s="969">
        <v>3880</v>
      </c>
      <c r="W68" s="969"/>
      <c r="X68" s="969"/>
      <c r="Y68" s="969"/>
      <c r="Z68" s="969"/>
      <c r="AA68" s="969">
        <v>106</v>
      </c>
      <c r="AB68" s="969"/>
      <c r="AC68" s="969"/>
      <c r="AD68" s="969"/>
      <c r="AE68" s="969"/>
      <c r="AF68" s="969">
        <v>106</v>
      </c>
      <c r="AG68" s="969"/>
      <c r="AH68" s="969"/>
      <c r="AI68" s="969"/>
      <c r="AJ68" s="969"/>
      <c r="AK68" s="969" t="s">
        <v>555</v>
      </c>
      <c r="AL68" s="969"/>
      <c r="AM68" s="969"/>
      <c r="AN68" s="969"/>
      <c r="AO68" s="969"/>
      <c r="AP68" s="969">
        <v>580</v>
      </c>
      <c r="AQ68" s="969"/>
      <c r="AR68" s="969"/>
      <c r="AS68" s="969"/>
      <c r="AT68" s="969"/>
      <c r="AU68" s="969">
        <v>178</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557</v>
      </c>
      <c r="C69" s="962"/>
      <c r="D69" s="962"/>
      <c r="E69" s="962"/>
      <c r="F69" s="962"/>
      <c r="G69" s="962"/>
      <c r="H69" s="962"/>
      <c r="I69" s="962"/>
      <c r="J69" s="962"/>
      <c r="K69" s="962"/>
      <c r="L69" s="962"/>
      <c r="M69" s="962"/>
      <c r="N69" s="962"/>
      <c r="O69" s="962"/>
      <c r="P69" s="963"/>
      <c r="Q69" s="964">
        <v>672</v>
      </c>
      <c r="R69" s="958"/>
      <c r="S69" s="958"/>
      <c r="T69" s="958"/>
      <c r="U69" s="958"/>
      <c r="V69" s="958">
        <v>719</v>
      </c>
      <c r="W69" s="958"/>
      <c r="X69" s="958"/>
      <c r="Y69" s="958"/>
      <c r="Z69" s="958"/>
      <c r="AA69" s="958">
        <v>-47</v>
      </c>
      <c r="AB69" s="958"/>
      <c r="AC69" s="958"/>
      <c r="AD69" s="958"/>
      <c r="AE69" s="958"/>
      <c r="AF69" s="958">
        <v>473</v>
      </c>
      <c r="AG69" s="958"/>
      <c r="AH69" s="958"/>
      <c r="AI69" s="958"/>
      <c r="AJ69" s="958"/>
      <c r="AK69" s="958" t="s">
        <v>555</v>
      </c>
      <c r="AL69" s="958"/>
      <c r="AM69" s="958"/>
      <c r="AN69" s="958"/>
      <c r="AO69" s="958"/>
      <c r="AP69" s="958">
        <v>2940</v>
      </c>
      <c r="AQ69" s="958"/>
      <c r="AR69" s="958"/>
      <c r="AS69" s="958"/>
      <c r="AT69" s="958"/>
      <c r="AU69" s="958" t="s">
        <v>555</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558</v>
      </c>
      <c r="C70" s="962"/>
      <c r="D70" s="962"/>
      <c r="E70" s="962"/>
      <c r="F70" s="962"/>
      <c r="G70" s="962"/>
      <c r="H70" s="962"/>
      <c r="I70" s="962"/>
      <c r="J70" s="962"/>
      <c r="K70" s="962"/>
      <c r="L70" s="962"/>
      <c r="M70" s="962"/>
      <c r="N70" s="962"/>
      <c r="O70" s="962"/>
      <c r="P70" s="963"/>
      <c r="Q70" s="964">
        <v>9448</v>
      </c>
      <c r="R70" s="958"/>
      <c r="S70" s="958"/>
      <c r="T70" s="958"/>
      <c r="U70" s="958"/>
      <c r="V70" s="958">
        <v>7971</v>
      </c>
      <c r="W70" s="958"/>
      <c r="X70" s="958"/>
      <c r="Y70" s="958"/>
      <c r="Z70" s="958"/>
      <c r="AA70" s="958">
        <v>1477</v>
      </c>
      <c r="AB70" s="958"/>
      <c r="AC70" s="958"/>
      <c r="AD70" s="958"/>
      <c r="AE70" s="958"/>
      <c r="AF70" s="958">
        <v>1477</v>
      </c>
      <c r="AG70" s="958"/>
      <c r="AH70" s="958"/>
      <c r="AI70" s="958"/>
      <c r="AJ70" s="958"/>
      <c r="AK70" s="958">
        <v>199</v>
      </c>
      <c r="AL70" s="958"/>
      <c r="AM70" s="958"/>
      <c r="AN70" s="958"/>
      <c r="AO70" s="958"/>
      <c r="AP70" s="958" t="s">
        <v>506</v>
      </c>
      <c r="AQ70" s="958"/>
      <c r="AR70" s="958"/>
      <c r="AS70" s="958"/>
      <c r="AT70" s="958"/>
      <c r="AU70" s="958" t="s">
        <v>506</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559</v>
      </c>
      <c r="C71" s="962"/>
      <c r="D71" s="962"/>
      <c r="E71" s="962"/>
      <c r="F71" s="962"/>
      <c r="G71" s="962"/>
      <c r="H71" s="962"/>
      <c r="I71" s="962"/>
      <c r="J71" s="962"/>
      <c r="K71" s="962"/>
      <c r="L71" s="962"/>
      <c r="M71" s="962"/>
      <c r="N71" s="962"/>
      <c r="O71" s="962"/>
      <c r="P71" s="963"/>
      <c r="Q71" s="964">
        <v>82</v>
      </c>
      <c r="R71" s="958"/>
      <c r="S71" s="958"/>
      <c r="T71" s="958"/>
      <c r="U71" s="958"/>
      <c r="V71" s="958">
        <v>76</v>
      </c>
      <c r="W71" s="958"/>
      <c r="X71" s="958"/>
      <c r="Y71" s="958"/>
      <c r="Z71" s="958"/>
      <c r="AA71" s="958">
        <v>6</v>
      </c>
      <c r="AB71" s="958"/>
      <c r="AC71" s="958"/>
      <c r="AD71" s="958"/>
      <c r="AE71" s="958"/>
      <c r="AF71" s="958">
        <v>6</v>
      </c>
      <c r="AG71" s="958"/>
      <c r="AH71" s="958"/>
      <c r="AI71" s="958"/>
      <c r="AJ71" s="958"/>
      <c r="AK71" s="958">
        <v>20</v>
      </c>
      <c r="AL71" s="958"/>
      <c r="AM71" s="958"/>
      <c r="AN71" s="958"/>
      <c r="AO71" s="958"/>
      <c r="AP71" s="958" t="s">
        <v>506</v>
      </c>
      <c r="AQ71" s="958"/>
      <c r="AR71" s="958"/>
      <c r="AS71" s="958"/>
      <c r="AT71" s="958"/>
      <c r="AU71" s="958" t="s">
        <v>506</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560</v>
      </c>
      <c r="C72" s="962"/>
      <c r="D72" s="962"/>
      <c r="E72" s="962"/>
      <c r="F72" s="962"/>
      <c r="G72" s="962"/>
      <c r="H72" s="962"/>
      <c r="I72" s="962"/>
      <c r="J72" s="962"/>
      <c r="K72" s="962"/>
      <c r="L72" s="962"/>
      <c r="M72" s="962"/>
      <c r="N72" s="962"/>
      <c r="O72" s="962"/>
      <c r="P72" s="963"/>
      <c r="Q72" s="964">
        <v>229</v>
      </c>
      <c r="R72" s="958"/>
      <c r="S72" s="958"/>
      <c r="T72" s="958"/>
      <c r="U72" s="958"/>
      <c r="V72" s="958">
        <v>223</v>
      </c>
      <c r="W72" s="958"/>
      <c r="X72" s="958"/>
      <c r="Y72" s="958"/>
      <c r="Z72" s="958"/>
      <c r="AA72" s="958">
        <v>6</v>
      </c>
      <c r="AB72" s="958"/>
      <c r="AC72" s="958"/>
      <c r="AD72" s="958"/>
      <c r="AE72" s="958"/>
      <c r="AF72" s="958">
        <v>6</v>
      </c>
      <c r="AG72" s="958"/>
      <c r="AH72" s="958"/>
      <c r="AI72" s="958"/>
      <c r="AJ72" s="958"/>
      <c r="AK72" s="958">
        <v>12</v>
      </c>
      <c r="AL72" s="958"/>
      <c r="AM72" s="958"/>
      <c r="AN72" s="958"/>
      <c r="AO72" s="958"/>
      <c r="AP72" s="958" t="s">
        <v>506</v>
      </c>
      <c r="AQ72" s="958"/>
      <c r="AR72" s="958"/>
      <c r="AS72" s="958"/>
      <c r="AT72" s="958"/>
      <c r="AU72" s="958" t="s">
        <v>506</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561</v>
      </c>
      <c r="C73" s="962"/>
      <c r="D73" s="962"/>
      <c r="E73" s="962"/>
      <c r="F73" s="962"/>
      <c r="G73" s="962"/>
      <c r="H73" s="962"/>
      <c r="I73" s="962"/>
      <c r="J73" s="962"/>
      <c r="K73" s="962"/>
      <c r="L73" s="962"/>
      <c r="M73" s="962"/>
      <c r="N73" s="962"/>
      <c r="O73" s="962"/>
      <c r="P73" s="963"/>
      <c r="Q73" s="964">
        <v>171510</v>
      </c>
      <c r="R73" s="958"/>
      <c r="S73" s="958"/>
      <c r="T73" s="958"/>
      <c r="U73" s="958"/>
      <c r="V73" s="958">
        <v>169101</v>
      </c>
      <c r="W73" s="958"/>
      <c r="X73" s="958"/>
      <c r="Y73" s="958"/>
      <c r="Z73" s="958"/>
      <c r="AA73" s="958">
        <v>2409</v>
      </c>
      <c r="AB73" s="958"/>
      <c r="AC73" s="958"/>
      <c r="AD73" s="958"/>
      <c r="AE73" s="958"/>
      <c r="AF73" s="958">
        <v>2409</v>
      </c>
      <c r="AG73" s="958"/>
      <c r="AH73" s="958"/>
      <c r="AI73" s="958"/>
      <c r="AJ73" s="958"/>
      <c r="AK73" s="958" t="s">
        <v>506</v>
      </c>
      <c r="AL73" s="958"/>
      <c r="AM73" s="958"/>
      <c r="AN73" s="958"/>
      <c r="AO73" s="958"/>
      <c r="AP73" s="958" t="s">
        <v>506</v>
      </c>
      <c r="AQ73" s="958"/>
      <c r="AR73" s="958"/>
      <c r="AS73" s="958"/>
      <c r="AT73" s="958"/>
      <c r="AU73" s="958" t="s">
        <v>506</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3957</v>
      </c>
      <c r="AG88" s="946"/>
      <c r="AH88" s="946"/>
      <c r="AI88" s="946"/>
      <c r="AJ88" s="946"/>
      <c r="AK88" s="950"/>
      <c r="AL88" s="950"/>
      <c r="AM88" s="950"/>
      <c r="AN88" s="950"/>
      <c r="AO88" s="950"/>
      <c r="AP88" s="946">
        <v>3520</v>
      </c>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54</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294</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294</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294</v>
      </c>
      <c r="DR109" s="883"/>
      <c r="DS109" s="883"/>
      <c r="DT109" s="883"/>
      <c r="DU109" s="884"/>
      <c r="DV109" s="885" t="s">
        <v>416</v>
      </c>
      <c r="DW109" s="883"/>
      <c r="DX109" s="883"/>
      <c r="DY109" s="883"/>
      <c r="DZ109" s="916"/>
    </row>
    <row r="110" spans="1:131" s="212" customFormat="1" ht="26.25" customHeight="1" x14ac:dyDescent="0.2">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822415</v>
      </c>
      <c r="AB110" s="876"/>
      <c r="AC110" s="876"/>
      <c r="AD110" s="876"/>
      <c r="AE110" s="877"/>
      <c r="AF110" s="878">
        <v>758202</v>
      </c>
      <c r="AG110" s="876"/>
      <c r="AH110" s="876"/>
      <c r="AI110" s="876"/>
      <c r="AJ110" s="877"/>
      <c r="AK110" s="878">
        <v>731735</v>
      </c>
      <c r="AL110" s="876"/>
      <c r="AM110" s="876"/>
      <c r="AN110" s="876"/>
      <c r="AO110" s="877"/>
      <c r="AP110" s="879">
        <v>14.5</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6500321</v>
      </c>
      <c r="BR110" s="829"/>
      <c r="BS110" s="829"/>
      <c r="BT110" s="829"/>
      <c r="BU110" s="829"/>
      <c r="BV110" s="829">
        <v>6395932</v>
      </c>
      <c r="BW110" s="829"/>
      <c r="BX110" s="829"/>
      <c r="BY110" s="829"/>
      <c r="BZ110" s="829"/>
      <c r="CA110" s="829">
        <v>6194671</v>
      </c>
      <c r="CB110" s="829"/>
      <c r="CC110" s="829"/>
      <c r="CD110" s="829"/>
      <c r="CE110" s="829"/>
      <c r="CF110" s="853">
        <v>122.9</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2">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v>18245</v>
      </c>
      <c r="BR111" s="804"/>
      <c r="BS111" s="804"/>
      <c r="BT111" s="804"/>
      <c r="BU111" s="804"/>
      <c r="BV111" s="804">
        <v>15728</v>
      </c>
      <c r="BW111" s="804"/>
      <c r="BX111" s="804"/>
      <c r="BY111" s="804"/>
      <c r="BZ111" s="804"/>
      <c r="CA111" s="804">
        <v>13169</v>
      </c>
      <c r="CB111" s="804"/>
      <c r="CC111" s="804"/>
      <c r="CD111" s="804"/>
      <c r="CE111" s="804"/>
      <c r="CF111" s="862">
        <v>0.3</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2">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3195832</v>
      </c>
      <c r="BR112" s="804"/>
      <c r="BS112" s="804"/>
      <c r="BT112" s="804"/>
      <c r="BU112" s="804"/>
      <c r="BV112" s="804">
        <v>2955988</v>
      </c>
      <c r="BW112" s="804"/>
      <c r="BX112" s="804"/>
      <c r="BY112" s="804"/>
      <c r="BZ112" s="804"/>
      <c r="CA112" s="804">
        <v>2794181</v>
      </c>
      <c r="CB112" s="804"/>
      <c r="CC112" s="804"/>
      <c r="CD112" s="804"/>
      <c r="CE112" s="804"/>
      <c r="CF112" s="862">
        <v>55.4</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2">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374303</v>
      </c>
      <c r="AB113" s="906"/>
      <c r="AC113" s="906"/>
      <c r="AD113" s="906"/>
      <c r="AE113" s="907"/>
      <c r="AF113" s="908">
        <v>401528</v>
      </c>
      <c r="AG113" s="906"/>
      <c r="AH113" s="906"/>
      <c r="AI113" s="906"/>
      <c r="AJ113" s="907"/>
      <c r="AK113" s="908">
        <v>398853</v>
      </c>
      <c r="AL113" s="906"/>
      <c r="AM113" s="906"/>
      <c r="AN113" s="906"/>
      <c r="AO113" s="907"/>
      <c r="AP113" s="909">
        <v>7.9</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v>189726</v>
      </c>
      <c r="BR113" s="804"/>
      <c r="BS113" s="804"/>
      <c r="BT113" s="804"/>
      <c r="BU113" s="804"/>
      <c r="BV113" s="804">
        <v>171581</v>
      </c>
      <c r="BW113" s="804"/>
      <c r="BX113" s="804"/>
      <c r="BY113" s="804"/>
      <c r="BZ113" s="804"/>
      <c r="CA113" s="804">
        <v>177734</v>
      </c>
      <c r="CB113" s="804"/>
      <c r="CC113" s="804"/>
      <c r="CD113" s="804"/>
      <c r="CE113" s="804"/>
      <c r="CF113" s="862">
        <v>3.5</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18790</v>
      </c>
      <c r="AB114" s="767"/>
      <c r="AC114" s="767"/>
      <c r="AD114" s="767"/>
      <c r="AE114" s="768"/>
      <c r="AF114" s="769">
        <v>20680</v>
      </c>
      <c r="AG114" s="767"/>
      <c r="AH114" s="767"/>
      <c r="AI114" s="767"/>
      <c r="AJ114" s="768"/>
      <c r="AK114" s="769">
        <v>20713</v>
      </c>
      <c r="AL114" s="767"/>
      <c r="AM114" s="767"/>
      <c r="AN114" s="767"/>
      <c r="AO114" s="768"/>
      <c r="AP114" s="811">
        <v>0.4</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1299054</v>
      </c>
      <c r="BR114" s="804"/>
      <c r="BS114" s="804"/>
      <c r="BT114" s="804"/>
      <c r="BU114" s="804"/>
      <c r="BV114" s="804">
        <v>1267946</v>
      </c>
      <c r="BW114" s="804"/>
      <c r="BX114" s="804"/>
      <c r="BY114" s="804"/>
      <c r="BZ114" s="804"/>
      <c r="CA114" s="804">
        <v>1245401</v>
      </c>
      <c r="CB114" s="804"/>
      <c r="CC114" s="804"/>
      <c r="CD114" s="804"/>
      <c r="CE114" s="804"/>
      <c r="CF114" s="862">
        <v>24.7</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41900</v>
      </c>
      <c r="AB115" s="906"/>
      <c r="AC115" s="906"/>
      <c r="AD115" s="906"/>
      <c r="AE115" s="907"/>
      <c r="AF115" s="908">
        <v>39573</v>
      </c>
      <c r="AG115" s="906"/>
      <c r="AH115" s="906"/>
      <c r="AI115" s="906"/>
      <c r="AJ115" s="907"/>
      <c r="AK115" s="908">
        <v>36892</v>
      </c>
      <c r="AL115" s="906"/>
      <c r="AM115" s="906"/>
      <c r="AN115" s="906"/>
      <c r="AO115" s="907"/>
      <c r="AP115" s="909">
        <v>0.7</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1257408</v>
      </c>
      <c r="AB117" s="890"/>
      <c r="AC117" s="890"/>
      <c r="AD117" s="890"/>
      <c r="AE117" s="891"/>
      <c r="AF117" s="892">
        <v>1219983</v>
      </c>
      <c r="AG117" s="890"/>
      <c r="AH117" s="890"/>
      <c r="AI117" s="890"/>
      <c r="AJ117" s="891"/>
      <c r="AK117" s="892">
        <v>1188193</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294</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446</v>
      </c>
      <c r="BP119" s="865"/>
      <c r="BQ119" s="866">
        <v>11203178</v>
      </c>
      <c r="BR119" s="832"/>
      <c r="BS119" s="832"/>
      <c r="BT119" s="832"/>
      <c r="BU119" s="832"/>
      <c r="BV119" s="832">
        <v>10807175</v>
      </c>
      <c r="BW119" s="832"/>
      <c r="BX119" s="832"/>
      <c r="BY119" s="832"/>
      <c r="BZ119" s="832"/>
      <c r="CA119" s="832">
        <v>10425156</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18245</v>
      </c>
      <c r="DH119" s="751"/>
      <c r="DI119" s="751"/>
      <c r="DJ119" s="751"/>
      <c r="DK119" s="752"/>
      <c r="DL119" s="753">
        <v>15728</v>
      </c>
      <c r="DM119" s="751"/>
      <c r="DN119" s="751"/>
      <c r="DO119" s="751"/>
      <c r="DP119" s="752"/>
      <c r="DQ119" s="753">
        <v>13169</v>
      </c>
      <c r="DR119" s="751"/>
      <c r="DS119" s="751"/>
      <c r="DT119" s="751"/>
      <c r="DU119" s="752"/>
      <c r="DV119" s="835">
        <v>0.3</v>
      </c>
      <c r="DW119" s="836"/>
      <c r="DX119" s="836"/>
      <c r="DY119" s="836"/>
      <c r="DZ119" s="837"/>
    </row>
    <row r="120" spans="1:130" s="212" customFormat="1" ht="26.25" customHeight="1" x14ac:dyDescent="0.2">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4569440</v>
      </c>
      <c r="BR120" s="829"/>
      <c r="BS120" s="829"/>
      <c r="BT120" s="829"/>
      <c r="BU120" s="829"/>
      <c r="BV120" s="829">
        <v>4521675</v>
      </c>
      <c r="BW120" s="829"/>
      <c r="BX120" s="829"/>
      <c r="BY120" s="829"/>
      <c r="BZ120" s="829"/>
      <c r="CA120" s="829">
        <v>4868743</v>
      </c>
      <c r="CB120" s="829"/>
      <c r="CC120" s="829"/>
      <c r="CD120" s="829"/>
      <c r="CE120" s="829"/>
      <c r="CF120" s="853">
        <v>96.6</v>
      </c>
      <c r="CG120" s="854"/>
      <c r="CH120" s="854"/>
      <c r="CI120" s="854"/>
      <c r="CJ120" s="854"/>
      <c r="CK120" s="855" t="s">
        <v>450</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2419636</v>
      </c>
      <c r="DH120" s="829"/>
      <c r="DI120" s="829"/>
      <c r="DJ120" s="829"/>
      <c r="DK120" s="829"/>
      <c r="DL120" s="829">
        <v>2296837</v>
      </c>
      <c r="DM120" s="829"/>
      <c r="DN120" s="829"/>
      <c r="DO120" s="829"/>
      <c r="DP120" s="829"/>
      <c r="DQ120" s="829">
        <v>2196496</v>
      </c>
      <c r="DR120" s="829"/>
      <c r="DS120" s="829"/>
      <c r="DT120" s="829"/>
      <c r="DU120" s="829"/>
      <c r="DV120" s="830">
        <v>43.6</v>
      </c>
      <c r="DW120" s="830"/>
      <c r="DX120" s="830"/>
      <c r="DY120" s="830"/>
      <c r="DZ120" s="831"/>
    </row>
    <row r="121" spans="1:130" s="212" customFormat="1" ht="26.25" customHeight="1" x14ac:dyDescent="0.2">
      <c r="A121" s="807"/>
      <c r="B121" s="808"/>
      <c r="C121" s="850" t="s">
        <v>451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452</v>
      </c>
      <c r="BA121" s="739"/>
      <c r="BB121" s="739"/>
      <c r="BC121" s="739"/>
      <c r="BD121" s="739"/>
      <c r="BE121" s="739"/>
      <c r="BF121" s="739"/>
      <c r="BG121" s="739"/>
      <c r="BH121" s="739"/>
      <c r="BI121" s="739"/>
      <c r="BJ121" s="739"/>
      <c r="BK121" s="739"/>
      <c r="BL121" s="739"/>
      <c r="BM121" s="739"/>
      <c r="BN121" s="739"/>
      <c r="BO121" s="739"/>
      <c r="BP121" s="740"/>
      <c r="BQ121" s="803">
        <v>321</v>
      </c>
      <c r="BR121" s="804"/>
      <c r="BS121" s="804"/>
      <c r="BT121" s="804"/>
      <c r="BU121" s="804"/>
      <c r="BV121" s="804" t="s">
        <v>121</v>
      </c>
      <c r="BW121" s="804"/>
      <c r="BX121" s="804"/>
      <c r="BY121" s="804"/>
      <c r="BZ121" s="804"/>
      <c r="CA121" s="804">
        <v>935</v>
      </c>
      <c r="CB121" s="804"/>
      <c r="CC121" s="804"/>
      <c r="CD121" s="804"/>
      <c r="CE121" s="804"/>
      <c r="CF121" s="862">
        <v>0</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708596</v>
      </c>
      <c r="DH121" s="804"/>
      <c r="DI121" s="804"/>
      <c r="DJ121" s="804"/>
      <c r="DK121" s="804"/>
      <c r="DL121" s="804">
        <v>659151</v>
      </c>
      <c r="DM121" s="804"/>
      <c r="DN121" s="804"/>
      <c r="DO121" s="804"/>
      <c r="DP121" s="804"/>
      <c r="DQ121" s="804">
        <v>597685</v>
      </c>
      <c r="DR121" s="804"/>
      <c r="DS121" s="804"/>
      <c r="DT121" s="804"/>
      <c r="DU121" s="804"/>
      <c r="DV121" s="781">
        <v>11.9</v>
      </c>
      <c r="DW121" s="781"/>
      <c r="DX121" s="781"/>
      <c r="DY121" s="781"/>
      <c r="DZ121" s="782"/>
    </row>
    <row r="122" spans="1:130" s="212" customFormat="1" ht="26.25" customHeight="1" x14ac:dyDescent="0.2">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453</v>
      </c>
      <c r="BA122" s="826"/>
      <c r="BB122" s="826"/>
      <c r="BC122" s="826"/>
      <c r="BD122" s="826"/>
      <c r="BE122" s="826"/>
      <c r="BF122" s="826"/>
      <c r="BG122" s="826"/>
      <c r="BH122" s="826"/>
      <c r="BI122" s="826"/>
      <c r="BJ122" s="826"/>
      <c r="BK122" s="826"/>
      <c r="BL122" s="826"/>
      <c r="BM122" s="826"/>
      <c r="BN122" s="826"/>
      <c r="BO122" s="826"/>
      <c r="BP122" s="827"/>
      <c r="BQ122" s="866">
        <v>8034377</v>
      </c>
      <c r="BR122" s="832"/>
      <c r="BS122" s="832"/>
      <c r="BT122" s="832"/>
      <c r="BU122" s="832"/>
      <c r="BV122" s="832">
        <v>7806776</v>
      </c>
      <c r="BW122" s="832"/>
      <c r="BX122" s="832"/>
      <c r="BY122" s="832"/>
      <c r="BZ122" s="832"/>
      <c r="CA122" s="832">
        <v>7444318</v>
      </c>
      <c r="CB122" s="832"/>
      <c r="CC122" s="832"/>
      <c r="CD122" s="832"/>
      <c r="CE122" s="832"/>
      <c r="CF122" s="833">
        <v>147.69999999999999</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2">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454</v>
      </c>
      <c r="BP123" s="865"/>
      <c r="BQ123" s="819">
        <v>12604138</v>
      </c>
      <c r="BR123" s="820"/>
      <c r="BS123" s="820"/>
      <c r="BT123" s="820"/>
      <c r="BU123" s="820"/>
      <c r="BV123" s="820">
        <v>12328451</v>
      </c>
      <c r="BW123" s="820"/>
      <c r="BX123" s="820"/>
      <c r="BY123" s="820"/>
      <c r="BZ123" s="820"/>
      <c r="CA123" s="820">
        <v>12313996</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5">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v>67600</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5">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2838</v>
      </c>
      <c r="AB126" s="767"/>
      <c r="AC126" s="767"/>
      <c r="AD126" s="767"/>
      <c r="AE126" s="768"/>
      <c r="AF126" s="769">
        <v>2838</v>
      </c>
      <c r="AG126" s="767"/>
      <c r="AH126" s="767"/>
      <c r="AI126" s="767"/>
      <c r="AJ126" s="768"/>
      <c r="AK126" s="769">
        <v>2838</v>
      </c>
      <c r="AL126" s="767"/>
      <c r="AM126" s="767"/>
      <c r="AN126" s="767"/>
      <c r="AO126" s="768"/>
      <c r="AP126" s="811">
        <v>0.1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2">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39062</v>
      </c>
      <c r="AB127" s="767"/>
      <c r="AC127" s="767"/>
      <c r="AD127" s="767"/>
      <c r="AE127" s="768"/>
      <c r="AF127" s="769">
        <v>36735</v>
      </c>
      <c r="AG127" s="767"/>
      <c r="AH127" s="767"/>
      <c r="AI127" s="767"/>
      <c r="AJ127" s="768"/>
      <c r="AK127" s="769">
        <v>34054</v>
      </c>
      <c r="AL127" s="767"/>
      <c r="AM127" s="767"/>
      <c r="AN127" s="767"/>
      <c r="AO127" s="768"/>
      <c r="AP127" s="811">
        <v>0.7</v>
      </c>
      <c r="AQ127" s="812"/>
      <c r="AR127" s="812"/>
      <c r="AS127" s="812"/>
      <c r="AT127" s="813"/>
      <c r="AU127" s="214"/>
      <c r="AV127" s="214"/>
      <c r="AW127" s="214"/>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5">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t="s">
        <v>121</v>
      </c>
      <c r="AB128" s="788"/>
      <c r="AC128" s="788"/>
      <c r="AD128" s="788"/>
      <c r="AE128" s="789"/>
      <c r="AF128" s="790" t="s">
        <v>121</v>
      </c>
      <c r="AG128" s="788"/>
      <c r="AH128" s="788"/>
      <c r="AI128" s="788"/>
      <c r="AJ128" s="789"/>
      <c r="AK128" s="790" t="s">
        <v>121</v>
      </c>
      <c r="AL128" s="788"/>
      <c r="AM128" s="788"/>
      <c r="AN128" s="788"/>
      <c r="AO128" s="789"/>
      <c r="AP128" s="791"/>
      <c r="AQ128" s="792"/>
      <c r="AR128" s="792"/>
      <c r="AS128" s="792"/>
      <c r="AT128" s="793"/>
      <c r="AU128" s="214"/>
      <c r="AV128" s="214"/>
      <c r="AW128" s="214"/>
      <c r="AX128" s="794" t="s">
        <v>468</v>
      </c>
      <c r="AY128" s="795"/>
      <c r="AZ128" s="795"/>
      <c r="BA128" s="795"/>
      <c r="BB128" s="795"/>
      <c r="BC128" s="795"/>
      <c r="BD128" s="795"/>
      <c r="BE128" s="796"/>
      <c r="BF128" s="773" t="s">
        <v>121</v>
      </c>
      <c r="BG128" s="774"/>
      <c r="BH128" s="774"/>
      <c r="BI128" s="774"/>
      <c r="BJ128" s="774"/>
      <c r="BK128" s="774"/>
      <c r="BL128" s="797"/>
      <c r="BM128" s="773">
        <v>14.59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5549825</v>
      </c>
      <c r="AB129" s="767"/>
      <c r="AC129" s="767"/>
      <c r="AD129" s="767"/>
      <c r="AE129" s="768"/>
      <c r="AF129" s="769">
        <v>5630772</v>
      </c>
      <c r="AG129" s="767"/>
      <c r="AH129" s="767"/>
      <c r="AI129" s="767"/>
      <c r="AJ129" s="768"/>
      <c r="AK129" s="769">
        <v>5706143</v>
      </c>
      <c r="AL129" s="767"/>
      <c r="AM129" s="767"/>
      <c r="AN129" s="767"/>
      <c r="AO129" s="768"/>
      <c r="AP129" s="770"/>
      <c r="AQ129" s="771"/>
      <c r="AR129" s="771"/>
      <c r="AS129" s="771"/>
      <c r="AT129" s="772"/>
      <c r="AU129" s="215"/>
      <c r="AV129" s="215"/>
      <c r="AW129" s="215"/>
      <c r="AX129" s="738" t="s">
        <v>471</v>
      </c>
      <c r="AY129" s="739"/>
      <c r="AZ129" s="739"/>
      <c r="BA129" s="739"/>
      <c r="BB129" s="739"/>
      <c r="BC129" s="739"/>
      <c r="BD129" s="739"/>
      <c r="BE129" s="740"/>
      <c r="BF129" s="757" t="s">
        <v>121</v>
      </c>
      <c r="BG129" s="758"/>
      <c r="BH129" s="758"/>
      <c r="BI129" s="758"/>
      <c r="BJ129" s="758"/>
      <c r="BK129" s="758"/>
      <c r="BL129" s="759"/>
      <c r="BM129" s="757">
        <v>19.59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693900</v>
      </c>
      <c r="AB130" s="767"/>
      <c r="AC130" s="767"/>
      <c r="AD130" s="767"/>
      <c r="AE130" s="768"/>
      <c r="AF130" s="769">
        <v>680046</v>
      </c>
      <c r="AG130" s="767"/>
      <c r="AH130" s="767"/>
      <c r="AI130" s="767"/>
      <c r="AJ130" s="768"/>
      <c r="AK130" s="769">
        <v>665897</v>
      </c>
      <c r="AL130" s="767"/>
      <c r="AM130" s="767"/>
      <c r="AN130" s="767"/>
      <c r="AO130" s="768"/>
      <c r="AP130" s="770"/>
      <c r="AQ130" s="771"/>
      <c r="AR130" s="771"/>
      <c r="AS130" s="771"/>
      <c r="AT130" s="772"/>
      <c r="AU130" s="215"/>
      <c r="AV130" s="215"/>
      <c r="AW130" s="215"/>
      <c r="AX130" s="738" t="s">
        <v>474</v>
      </c>
      <c r="AY130" s="739"/>
      <c r="AZ130" s="739"/>
      <c r="BA130" s="739"/>
      <c r="BB130" s="739"/>
      <c r="BC130" s="739"/>
      <c r="BD130" s="739"/>
      <c r="BE130" s="740"/>
      <c r="BF130" s="741">
        <v>10.9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4855925</v>
      </c>
      <c r="AB131" s="751"/>
      <c r="AC131" s="751"/>
      <c r="AD131" s="751"/>
      <c r="AE131" s="752"/>
      <c r="AF131" s="753">
        <v>4950726</v>
      </c>
      <c r="AG131" s="751"/>
      <c r="AH131" s="751"/>
      <c r="AI131" s="751"/>
      <c r="AJ131" s="752"/>
      <c r="AK131" s="753">
        <v>5040246</v>
      </c>
      <c r="AL131" s="751"/>
      <c r="AM131" s="751"/>
      <c r="AN131" s="751"/>
      <c r="AO131" s="752"/>
      <c r="AP131" s="754"/>
      <c r="AQ131" s="755"/>
      <c r="AR131" s="755"/>
      <c r="AS131" s="755"/>
      <c r="AT131" s="756"/>
      <c r="AU131" s="215"/>
      <c r="AV131" s="215"/>
      <c r="AW131" s="215"/>
      <c r="AX131" s="716" t="s">
        <v>476</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11.60454496</v>
      </c>
      <c r="AB132" s="732"/>
      <c r="AC132" s="732"/>
      <c r="AD132" s="732"/>
      <c r="AE132" s="733"/>
      <c r="AF132" s="734">
        <v>10.906218600000001</v>
      </c>
      <c r="AG132" s="732"/>
      <c r="AH132" s="732"/>
      <c r="AI132" s="732"/>
      <c r="AJ132" s="733"/>
      <c r="AK132" s="734">
        <v>10.36251008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12.3</v>
      </c>
      <c r="AB133" s="711"/>
      <c r="AC133" s="711"/>
      <c r="AD133" s="711"/>
      <c r="AE133" s="712"/>
      <c r="AF133" s="710">
        <v>11.6</v>
      </c>
      <c r="AG133" s="711"/>
      <c r="AH133" s="711"/>
      <c r="AI133" s="711"/>
      <c r="AJ133" s="712"/>
      <c r="AK133" s="710">
        <v>10.9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CYD3oLS6oMPA+RcOhSypcGQWFFdOW+xksMHsEsU2lg5prXKOBe4efqTMaOBg6K6uNZiarhnAniAPiMvHHnhg==" saltValue="RtgKTp383AtWE8o8ywCpZ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election activeCell="BE71" sqref="BE71"/>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480</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cGyThBcKtVhY5s3/ioLKgqGYbzChW3DmCak2Zw2F4Kolxl1Ra9X7zLcdSgrVYJ1npnYDXZTw1ShSsn5YhxsXYQ==" saltValue="FjaWVLgbbn1RUUS9uAnZ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BE71" sqref="BE71"/>
    </sheetView>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UjUeanMpYfM0Ru3luTmaYndpP+nYzHmqOpgzx3cYB1hxRIUbuCT36cwZulpsnJAZ3e82tzMfIbIme9xTSENcA==" saltValue="RrhRNBgJwIxRIe8ObOSsO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BE71" sqref="BE71"/>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482</v>
      </c>
      <c r="AL6" s="248"/>
      <c r="AM6" s="248"/>
      <c r="AN6" s="248"/>
    </row>
    <row r="7" spans="1:46" ht="13.5" customHeight="1" x14ac:dyDescent="0.2">
      <c r="A7" s="247"/>
      <c r="AK7" s="250"/>
      <c r="AL7" s="251"/>
      <c r="AM7" s="251"/>
      <c r="AN7" s="252"/>
      <c r="AO7" s="1105" t="s">
        <v>483</v>
      </c>
      <c r="AP7" s="253"/>
      <c r="AQ7" s="254" t="s">
        <v>484</v>
      </c>
      <c r="AR7" s="255"/>
    </row>
    <row r="8" spans="1:46" ht="13.2" x14ac:dyDescent="0.2">
      <c r="A8" s="247"/>
      <c r="AK8" s="256"/>
      <c r="AL8" s="257"/>
      <c r="AM8" s="257"/>
      <c r="AN8" s="258"/>
      <c r="AO8" s="1106"/>
      <c r="AP8" s="259" t="s">
        <v>485</v>
      </c>
      <c r="AQ8" s="260" t="s">
        <v>486</v>
      </c>
      <c r="AR8" s="261" t="s">
        <v>487</v>
      </c>
    </row>
    <row r="9" spans="1:46" ht="13.2" x14ac:dyDescent="0.2">
      <c r="A9" s="247"/>
      <c r="AK9" s="1117" t="s">
        <v>488</v>
      </c>
      <c r="AL9" s="1118"/>
      <c r="AM9" s="1118"/>
      <c r="AN9" s="1119"/>
      <c r="AO9" s="262">
        <v>1648099</v>
      </c>
      <c r="AP9" s="262">
        <v>109008</v>
      </c>
      <c r="AQ9" s="263">
        <v>110873</v>
      </c>
      <c r="AR9" s="264">
        <v>-1.7</v>
      </c>
    </row>
    <row r="10" spans="1:46" ht="13.5" customHeight="1" x14ac:dyDescent="0.2">
      <c r="A10" s="247"/>
      <c r="AK10" s="1117" t="s">
        <v>489</v>
      </c>
      <c r="AL10" s="1118"/>
      <c r="AM10" s="1118"/>
      <c r="AN10" s="1119"/>
      <c r="AO10" s="265">
        <v>278000</v>
      </c>
      <c r="AP10" s="265">
        <v>18387</v>
      </c>
      <c r="AQ10" s="266">
        <v>12701</v>
      </c>
      <c r="AR10" s="267">
        <v>44.8</v>
      </c>
    </row>
    <row r="11" spans="1:46" ht="13.5" customHeight="1" x14ac:dyDescent="0.2">
      <c r="A11" s="247"/>
      <c r="AK11" s="1117" t="s">
        <v>490</v>
      </c>
      <c r="AL11" s="1118"/>
      <c r="AM11" s="1118"/>
      <c r="AN11" s="1119"/>
      <c r="AO11" s="265">
        <v>4793</v>
      </c>
      <c r="AP11" s="265">
        <v>317</v>
      </c>
      <c r="AQ11" s="266">
        <v>1473</v>
      </c>
      <c r="AR11" s="267">
        <v>-78.5</v>
      </c>
    </row>
    <row r="12" spans="1:46" ht="13.5" customHeight="1" x14ac:dyDescent="0.2">
      <c r="A12" s="247"/>
      <c r="AK12" s="1117" t="s">
        <v>491</v>
      </c>
      <c r="AL12" s="1118"/>
      <c r="AM12" s="1118"/>
      <c r="AN12" s="1119"/>
      <c r="AO12" s="265">
        <v>1605</v>
      </c>
      <c r="AP12" s="265">
        <v>106</v>
      </c>
      <c r="AQ12" s="266">
        <v>4</v>
      </c>
      <c r="AR12" s="267">
        <v>2550</v>
      </c>
    </row>
    <row r="13" spans="1:46" ht="13.5" customHeight="1" x14ac:dyDescent="0.2">
      <c r="A13" s="247"/>
      <c r="AK13" s="1117" t="s">
        <v>492</v>
      </c>
      <c r="AL13" s="1118"/>
      <c r="AM13" s="1118"/>
      <c r="AN13" s="1119"/>
      <c r="AO13" s="265">
        <v>36415</v>
      </c>
      <c r="AP13" s="265">
        <v>2409</v>
      </c>
      <c r="AQ13" s="266">
        <v>3598</v>
      </c>
      <c r="AR13" s="267">
        <v>-33</v>
      </c>
    </row>
    <row r="14" spans="1:46" ht="13.5" customHeight="1" x14ac:dyDescent="0.2">
      <c r="A14" s="247"/>
      <c r="AK14" s="1117" t="s">
        <v>493</v>
      </c>
      <c r="AL14" s="1118"/>
      <c r="AM14" s="1118"/>
      <c r="AN14" s="1119"/>
      <c r="AO14" s="265">
        <v>17737</v>
      </c>
      <c r="AP14" s="265">
        <v>1173</v>
      </c>
      <c r="AQ14" s="266">
        <v>2175</v>
      </c>
      <c r="AR14" s="267">
        <v>-46.1</v>
      </c>
    </row>
    <row r="15" spans="1:46" ht="13.5" customHeight="1" x14ac:dyDescent="0.2">
      <c r="A15" s="247"/>
      <c r="AK15" s="1120" t="s">
        <v>494</v>
      </c>
      <c r="AL15" s="1121"/>
      <c r="AM15" s="1121"/>
      <c r="AN15" s="1122"/>
      <c r="AO15" s="265">
        <v>-115349</v>
      </c>
      <c r="AP15" s="265">
        <v>-7629</v>
      </c>
      <c r="AQ15" s="266">
        <v>-6566</v>
      </c>
      <c r="AR15" s="267">
        <v>16.2</v>
      </c>
    </row>
    <row r="16" spans="1:46" ht="13.2" x14ac:dyDescent="0.2">
      <c r="A16" s="247"/>
      <c r="AK16" s="1120" t="s">
        <v>177</v>
      </c>
      <c r="AL16" s="1121"/>
      <c r="AM16" s="1121"/>
      <c r="AN16" s="1122"/>
      <c r="AO16" s="265">
        <v>1871300</v>
      </c>
      <c r="AP16" s="265">
        <v>123771</v>
      </c>
      <c r="AQ16" s="266">
        <v>124259</v>
      </c>
      <c r="AR16" s="267">
        <v>-0.4</v>
      </c>
    </row>
    <row r="17" spans="1:46" ht="13.2" x14ac:dyDescent="0.2">
      <c r="A17" s="247"/>
    </row>
    <row r="18" spans="1:46" ht="13.2" x14ac:dyDescent="0.2">
      <c r="A18" s="247"/>
      <c r="AQ18" s="268"/>
      <c r="AR18" s="268"/>
    </row>
    <row r="19" spans="1:46" ht="13.2" x14ac:dyDescent="0.2">
      <c r="A19" s="247"/>
      <c r="AK19" s="243" t="s">
        <v>495</v>
      </c>
    </row>
    <row r="20" spans="1:46" ht="13.2" x14ac:dyDescent="0.2">
      <c r="A20" s="247"/>
      <c r="AK20" s="269"/>
      <c r="AL20" s="270"/>
      <c r="AM20" s="270"/>
      <c r="AN20" s="271"/>
      <c r="AO20" s="272" t="s">
        <v>496</v>
      </c>
      <c r="AP20" s="273" t="s">
        <v>497</v>
      </c>
      <c r="AQ20" s="274" t="s">
        <v>498</v>
      </c>
      <c r="AR20" s="275"/>
    </row>
    <row r="21" spans="1:46" s="248" customFormat="1" ht="13.2" x14ac:dyDescent="0.2">
      <c r="A21" s="276"/>
      <c r="AK21" s="1123" t="s">
        <v>499</v>
      </c>
      <c r="AL21" s="1124"/>
      <c r="AM21" s="1124"/>
      <c r="AN21" s="1125"/>
      <c r="AO21" s="277">
        <v>10.19</v>
      </c>
      <c r="AP21" s="278">
        <v>10.18</v>
      </c>
      <c r="AQ21" s="279">
        <v>0.01</v>
      </c>
      <c r="AS21" s="280"/>
      <c r="AT21" s="276"/>
    </row>
    <row r="22" spans="1:46" s="248" customFormat="1" ht="13.2" x14ac:dyDescent="0.2">
      <c r="A22" s="276"/>
      <c r="AK22" s="1123" t="s">
        <v>500</v>
      </c>
      <c r="AL22" s="1124"/>
      <c r="AM22" s="1124"/>
      <c r="AN22" s="1125"/>
      <c r="AO22" s="281">
        <v>98.5</v>
      </c>
      <c r="AP22" s="282">
        <v>96.1</v>
      </c>
      <c r="AQ22" s="283">
        <v>2.4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503</v>
      </c>
      <c r="AL29" s="248"/>
      <c r="AM29" s="248"/>
      <c r="AN29" s="248"/>
      <c r="AS29" s="290"/>
    </row>
    <row r="30" spans="1:46" ht="13.5" customHeight="1" x14ac:dyDescent="0.2">
      <c r="A30" s="247"/>
      <c r="AK30" s="250"/>
      <c r="AL30" s="251"/>
      <c r="AM30" s="251"/>
      <c r="AN30" s="252"/>
      <c r="AO30" s="1105" t="s">
        <v>483</v>
      </c>
      <c r="AP30" s="253"/>
      <c r="AQ30" s="254" t="s">
        <v>484</v>
      </c>
      <c r="AR30" s="255"/>
    </row>
    <row r="31" spans="1:46" ht="13.2" x14ac:dyDescent="0.2">
      <c r="A31" s="247"/>
      <c r="AK31" s="256"/>
      <c r="AL31" s="257"/>
      <c r="AM31" s="257"/>
      <c r="AN31" s="258"/>
      <c r="AO31" s="1106"/>
      <c r="AP31" s="259" t="s">
        <v>485</v>
      </c>
      <c r="AQ31" s="260" t="s">
        <v>486</v>
      </c>
      <c r="AR31" s="261" t="s">
        <v>487</v>
      </c>
    </row>
    <row r="32" spans="1:46" ht="27" customHeight="1" x14ac:dyDescent="0.2">
      <c r="A32" s="247"/>
      <c r="AK32" s="1107" t="s">
        <v>504</v>
      </c>
      <c r="AL32" s="1108"/>
      <c r="AM32" s="1108"/>
      <c r="AN32" s="1109"/>
      <c r="AO32" s="291">
        <v>731735</v>
      </c>
      <c r="AP32" s="291">
        <v>48398</v>
      </c>
      <c r="AQ32" s="292">
        <v>56040</v>
      </c>
      <c r="AR32" s="293">
        <v>-13.6</v>
      </c>
    </row>
    <row r="33" spans="1:46" ht="13.5" customHeight="1" x14ac:dyDescent="0.2">
      <c r="A33" s="247"/>
      <c r="AK33" s="1107" t="s">
        <v>505</v>
      </c>
      <c r="AL33" s="1108"/>
      <c r="AM33" s="1108"/>
      <c r="AN33" s="1109"/>
      <c r="AO33" s="291" t="s">
        <v>506</v>
      </c>
      <c r="AP33" s="291" t="s">
        <v>506</v>
      </c>
      <c r="AQ33" s="292" t="s">
        <v>506</v>
      </c>
      <c r="AR33" s="293" t="s">
        <v>506</v>
      </c>
    </row>
    <row r="34" spans="1:46" ht="27" customHeight="1" x14ac:dyDescent="0.2">
      <c r="A34" s="247"/>
      <c r="AK34" s="1107" t="s">
        <v>507</v>
      </c>
      <c r="AL34" s="1108"/>
      <c r="AM34" s="1108"/>
      <c r="AN34" s="1109"/>
      <c r="AO34" s="291" t="s">
        <v>506</v>
      </c>
      <c r="AP34" s="291" t="s">
        <v>506</v>
      </c>
      <c r="AQ34" s="292" t="s">
        <v>506</v>
      </c>
      <c r="AR34" s="293" t="s">
        <v>506</v>
      </c>
    </row>
    <row r="35" spans="1:46" ht="27" customHeight="1" x14ac:dyDescent="0.2">
      <c r="A35" s="247"/>
      <c r="AK35" s="1107" t="s">
        <v>508</v>
      </c>
      <c r="AL35" s="1108"/>
      <c r="AM35" s="1108"/>
      <c r="AN35" s="1109"/>
      <c r="AO35" s="291">
        <v>398853</v>
      </c>
      <c r="AP35" s="291">
        <v>26381</v>
      </c>
      <c r="AQ35" s="292">
        <v>19608</v>
      </c>
      <c r="AR35" s="293">
        <v>34.5</v>
      </c>
    </row>
    <row r="36" spans="1:46" ht="27" customHeight="1" x14ac:dyDescent="0.2">
      <c r="A36" s="247"/>
      <c r="AK36" s="1107" t="s">
        <v>509</v>
      </c>
      <c r="AL36" s="1108"/>
      <c r="AM36" s="1108"/>
      <c r="AN36" s="1109"/>
      <c r="AO36" s="291">
        <v>20713</v>
      </c>
      <c r="AP36" s="291">
        <v>1370</v>
      </c>
      <c r="AQ36" s="292">
        <v>3090</v>
      </c>
      <c r="AR36" s="293">
        <v>-55.7</v>
      </c>
    </row>
    <row r="37" spans="1:46" ht="13.5" customHeight="1" x14ac:dyDescent="0.2">
      <c r="A37" s="247"/>
      <c r="AK37" s="1107" t="s">
        <v>510</v>
      </c>
      <c r="AL37" s="1108"/>
      <c r="AM37" s="1108"/>
      <c r="AN37" s="1109"/>
      <c r="AO37" s="291">
        <v>36892</v>
      </c>
      <c r="AP37" s="291">
        <v>2440</v>
      </c>
      <c r="AQ37" s="292">
        <v>590</v>
      </c>
      <c r="AR37" s="293">
        <v>313.60000000000002</v>
      </c>
    </row>
    <row r="38" spans="1:46" ht="27" customHeight="1" x14ac:dyDescent="0.2">
      <c r="A38" s="247"/>
      <c r="AK38" s="1110" t="s">
        <v>511</v>
      </c>
      <c r="AL38" s="1111"/>
      <c r="AM38" s="1111"/>
      <c r="AN38" s="1112"/>
      <c r="AO38" s="294" t="s">
        <v>506</v>
      </c>
      <c r="AP38" s="294" t="s">
        <v>506</v>
      </c>
      <c r="AQ38" s="295">
        <v>10</v>
      </c>
      <c r="AR38" s="283" t="s">
        <v>506</v>
      </c>
      <c r="AS38" s="290"/>
    </row>
    <row r="39" spans="1:46" ht="13.2" x14ac:dyDescent="0.2">
      <c r="A39" s="247"/>
      <c r="AK39" s="1110" t="s">
        <v>512</v>
      </c>
      <c r="AL39" s="1111"/>
      <c r="AM39" s="1111"/>
      <c r="AN39" s="1112"/>
      <c r="AO39" s="291" t="s">
        <v>506</v>
      </c>
      <c r="AP39" s="291" t="s">
        <v>506</v>
      </c>
      <c r="AQ39" s="292">
        <v>-2093</v>
      </c>
      <c r="AR39" s="293" t="s">
        <v>506</v>
      </c>
      <c r="AS39" s="290"/>
    </row>
    <row r="40" spans="1:46" ht="27" customHeight="1" x14ac:dyDescent="0.2">
      <c r="A40" s="247"/>
      <c r="AK40" s="1107" t="s">
        <v>513</v>
      </c>
      <c r="AL40" s="1108"/>
      <c r="AM40" s="1108"/>
      <c r="AN40" s="1109"/>
      <c r="AO40" s="291">
        <v>-665897</v>
      </c>
      <c r="AP40" s="291">
        <v>-44044</v>
      </c>
      <c r="AQ40" s="292">
        <v>-52347</v>
      </c>
      <c r="AR40" s="293">
        <v>-15.9</v>
      </c>
      <c r="AS40" s="290"/>
    </row>
    <row r="41" spans="1:46" ht="13.2" x14ac:dyDescent="0.2">
      <c r="A41" s="247"/>
      <c r="AK41" s="1113" t="s">
        <v>287</v>
      </c>
      <c r="AL41" s="1114"/>
      <c r="AM41" s="1114"/>
      <c r="AN41" s="1115"/>
      <c r="AO41" s="291">
        <v>522296</v>
      </c>
      <c r="AP41" s="291">
        <v>34546</v>
      </c>
      <c r="AQ41" s="292">
        <v>24899</v>
      </c>
      <c r="AR41" s="293">
        <v>38.700000000000003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514</v>
      </c>
    </row>
    <row r="48" spans="1:46" ht="13.2" x14ac:dyDescent="0.2">
      <c r="A48" s="247"/>
      <c r="AK48" s="301" t="s">
        <v>515</v>
      </c>
      <c r="AL48" s="301"/>
      <c r="AM48" s="301"/>
      <c r="AN48" s="301"/>
      <c r="AO48" s="301"/>
      <c r="AP48" s="301"/>
      <c r="AQ48" s="302"/>
      <c r="AR48" s="301"/>
    </row>
    <row r="49" spans="1:44" ht="13.5" customHeight="1" x14ac:dyDescent="0.2">
      <c r="A49" s="247"/>
      <c r="AK49" s="303"/>
      <c r="AL49" s="304"/>
      <c r="AM49" s="1100" t="s">
        <v>483</v>
      </c>
      <c r="AN49" s="1102" t="s">
        <v>516</v>
      </c>
      <c r="AO49" s="1103"/>
      <c r="AP49" s="1103"/>
      <c r="AQ49" s="1103"/>
      <c r="AR49" s="1104"/>
    </row>
    <row r="50" spans="1:44" ht="13.2" x14ac:dyDescent="0.2">
      <c r="A50" s="247"/>
      <c r="AK50" s="305"/>
      <c r="AL50" s="306"/>
      <c r="AM50" s="1101"/>
      <c r="AN50" s="307" t="s">
        <v>517</v>
      </c>
      <c r="AO50" s="308" t="s">
        <v>518</v>
      </c>
      <c r="AP50" s="309" t="s">
        <v>519</v>
      </c>
      <c r="AQ50" s="310" t="s">
        <v>520</v>
      </c>
      <c r="AR50" s="311" t="s">
        <v>521</v>
      </c>
    </row>
    <row r="51" spans="1:44" ht="13.2" x14ac:dyDescent="0.2">
      <c r="A51" s="247"/>
      <c r="AK51" s="303" t="s">
        <v>522</v>
      </c>
      <c r="AL51" s="304"/>
      <c r="AM51" s="312">
        <v>942011</v>
      </c>
      <c r="AN51" s="313">
        <v>60537</v>
      </c>
      <c r="AO51" s="314">
        <v>-5.7</v>
      </c>
      <c r="AP51" s="315">
        <v>84459</v>
      </c>
      <c r="AQ51" s="316">
        <v>1.6</v>
      </c>
      <c r="AR51" s="317">
        <v>-7.3</v>
      </c>
    </row>
    <row r="52" spans="1:44" ht="13.2" x14ac:dyDescent="0.2">
      <c r="A52" s="247"/>
      <c r="AK52" s="318"/>
      <c r="AL52" s="319" t="s">
        <v>523</v>
      </c>
      <c r="AM52" s="320">
        <v>364699</v>
      </c>
      <c r="AN52" s="321">
        <v>23437</v>
      </c>
      <c r="AO52" s="322">
        <v>-19.8</v>
      </c>
      <c r="AP52" s="323">
        <v>47314</v>
      </c>
      <c r="AQ52" s="324">
        <v>14.3</v>
      </c>
      <c r="AR52" s="325">
        <v>-34.1</v>
      </c>
    </row>
    <row r="53" spans="1:44" ht="13.2" x14ac:dyDescent="0.2">
      <c r="A53" s="247"/>
      <c r="AK53" s="303" t="s">
        <v>524</v>
      </c>
      <c r="AL53" s="304"/>
      <c r="AM53" s="312">
        <v>839994</v>
      </c>
      <c r="AN53" s="313">
        <v>54478</v>
      </c>
      <c r="AO53" s="314">
        <v>-10</v>
      </c>
      <c r="AP53" s="315">
        <v>74568</v>
      </c>
      <c r="AQ53" s="316">
        <v>-11.7</v>
      </c>
      <c r="AR53" s="317">
        <v>1.7</v>
      </c>
    </row>
    <row r="54" spans="1:44" ht="13.2" x14ac:dyDescent="0.2">
      <c r="A54" s="247"/>
      <c r="AK54" s="318"/>
      <c r="AL54" s="319" t="s">
        <v>523</v>
      </c>
      <c r="AM54" s="320">
        <v>353590</v>
      </c>
      <c r="AN54" s="321">
        <v>22932</v>
      </c>
      <c r="AO54" s="322">
        <v>-2.2000000000000002</v>
      </c>
      <c r="AP54" s="323">
        <v>42558</v>
      </c>
      <c r="AQ54" s="324">
        <v>-10.1</v>
      </c>
      <c r="AR54" s="325">
        <v>7.9</v>
      </c>
    </row>
    <row r="55" spans="1:44" ht="13.2" x14ac:dyDescent="0.2">
      <c r="A55" s="247"/>
      <c r="AK55" s="303" t="s">
        <v>525</v>
      </c>
      <c r="AL55" s="304"/>
      <c r="AM55" s="312">
        <v>624592</v>
      </c>
      <c r="AN55" s="313">
        <v>40986</v>
      </c>
      <c r="AO55" s="314">
        <v>-24.8</v>
      </c>
      <c r="AP55" s="315">
        <v>73693</v>
      </c>
      <c r="AQ55" s="316">
        <v>-1.2</v>
      </c>
      <c r="AR55" s="317">
        <v>-23.6</v>
      </c>
    </row>
    <row r="56" spans="1:44" ht="13.2" x14ac:dyDescent="0.2">
      <c r="A56" s="247"/>
      <c r="AK56" s="318"/>
      <c r="AL56" s="319" t="s">
        <v>523</v>
      </c>
      <c r="AM56" s="320">
        <v>278342</v>
      </c>
      <c r="AN56" s="321">
        <v>18265</v>
      </c>
      <c r="AO56" s="322">
        <v>-20.399999999999999</v>
      </c>
      <c r="AP56" s="323">
        <v>44203</v>
      </c>
      <c r="AQ56" s="324">
        <v>3.9</v>
      </c>
      <c r="AR56" s="325">
        <v>-24.3</v>
      </c>
    </row>
    <row r="57" spans="1:44" ht="13.2" x14ac:dyDescent="0.2">
      <c r="A57" s="247"/>
      <c r="AK57" s="303" t="s">
        <v>526</v>
      </c>
      <c r="AL57" s="304"/>
      <c r="AM57" s="312">
        <v>943516</v>
      </c>
      <c r="AN57" s="313">
        <v>62143</v>
      </c>
      <c r="AO57" s="314">
        <v>51.6</v>
      </c>
      <c r="AP57" s="315">
        <v>79401</v>
      </c>
      <c r="AQ57" s="316">
        <v>7.7</v>
      </c>
      <c r="AR57" s="317">
        <v>43.9</v>
      </c>
    </row>
    <row r="58" spans="1:44" ht="13.2" x14ac:dyDescent="0.2">
      <c r="A58" s="247"/>
      <c r="AK58" s="318"/>
      <c r="AL58" s="319" t="s">
        <v>523</v>
      </c>
      <c r="AM58" s="320">
        <v>540189</v>
      </c>
      <c r="AN58" s="321">
        <v>35579</v>
      </c>
      <c r="AO58" s="322">
        <v>94.8</v>
      </c>
      <c r="AP58" s="323">
        <v>49347</v>
      </c>
      <c r="AQ58" s="324">
        <v>11.6</v>
      </c>
      <c r="AR58" s="325">
        <v>83.2</v>
      </c>
    </row>
    <row r="59" spans="1:44" ht="13.2" x14ac:dyDescent="0.2">
      <c r="A59" s="247"/>
      <c r="AK59" s="303" t="s">
        <v>527</v>
      </c>
      <c r="AL59" s="304"/>
      <c r="AM59" s="312">
        <v>881442</v>
      </c>
      <c r="AN59" s="313">
        <v>58300</v>
      </c>
      <c r="AO59" s="314">
        <v>-6.2</v>
      </c>
      <c r="AP59" s="315">
        <v>87379</v>
      </c>
      <c r="AQ59" s="316">
        <v>10</v>
      </c>
      <c r="AR59" s="317">
        <v>-16.2</v>
      </c>
    </row>
    <row r="60" spans="1:44" ht="13.2" x14ac:dyDescent="0.2">
      <c r="A60" s="247"/>
      <c r="AK60" s="318"/>
      <c r="AL60" s="319" t="s">
        <v>523</v>
      </c>
      <c r="AM60" s="320">
        <v>566062</v>
      </c>
      <c r="AN60" s="321">
        <v>37440</v>
      </c>
      <c r="AO60" s="322">
        <v>5.2</v>
      </c>
      <c r="AP60" s="323">
        <v>55855</v>
      </c>
      <c r="AQ60" s="324">
        <v>13.2</v>
      </c>
      <c r="AR60" s="325">
        <v>-8</v>
      </c>
    </row>
    <row r="61" spans="1:44" ht="13.2" x14ac:dyDescent="0.2">
      <c r="A61" s="247"/>
      <c r="AK61" s="303" t="s">
        <v>528</v>
      </c>
      <c r="AL61" s="326"/>
      <c r="AM61" s="312">
        <v>846311</v>
      </c>
      <c r="AN61" s="313">
        <v>55289</v>
      </c>
      <c r="AO61" s="314">
        <v>1</v>
      </c>
      <c r="AP61" s="315">
        <v>79900</v>
      </c>
      <c r="AQ61" s="327">
        <v>1.3</v>
      </c>
      <c r="AR61" s="317">
        <v>-0.3</v>
      </c>
    </row>
    <row r="62" spans="1:44" ht="13.2" x14ac:dyDescent="0.2">
      <c r="A62" s="247"/>
      <c r="AK62" s="318"/>
      <c r="AL62" s="319" t="s">
        <v>523</v>
      </c>
      <c r="AM62" s="320">
        <v>420576</v>
      </c>
      <c r="AN62" s="321">
        <v>27531</v>
      </c>
      <c r="AO62" s="322">
        <v>11.5</v>
      </c>
      <c r="AP62" s="323">
        <v>47855</v>
      </c>
      <c r="AQ62" s="324">
        <v>6.6</v>
      </c>
      <c r="AR62" s="325">
        <v>4.9000000000000004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P81HwfjLYUzaT/zZzkfSPpY6LWv6CMA8fYkMfljPLQuCf84UWSoJ7TyL+mQWXl7UtqKQ5E3cI6b7SkR3igkbeg==" saltValue="+wlkvzQ70hv9V7x8XDo2i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election activeCell="BE71" sqref="BE71"/>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480</v>
      </c>
    </row>
    <row r="121" spans="125:125" ht="13.5" hidden="1" customHeight="1" x14ac:dyDescent="0.2">
      <c r="DU121" s="241"/>
    </row>
  </sheetData>
  <sheetProtection algorithmName="SHA-512" hashValue="fNHlTnIRsTQkCDGUGLpYi4XEM48KmW7YKAlytlxjLuoTA788zEW7cjTn5xI24chmaTJbtpxlvJpYWdcaSz1q+w==" saltValue="+PUBVYgea1gGr3CB7HZ01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BE71" sqref="BE71"/>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480</v>
      </c>
    </row>
  </sheetData>
  <sheetProtection algorithmName="SHA-512" hashValue="ScmM3EY/W6BNOxTP5Rh7kQbQed7e4OtrVlHlmQ6fjuN/lQTjDHmCoPj7PNiGTR88ooLcGLYDWbzlypALdz9Gmg==" saltValue="MRaZVX3eomyQ6AEDw33C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37" zoomScaleNormal="100" zoomScaleSheetLayoutView="100" workbookViewId="0">
      <selection activeCell="BE71" sqref="BE71"/>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26" t="s">
        <v>3</v>
      </c>
      <c r="D47" s="1126"/>
      <c r="E47" s="1127"/>
      <c r="F47" s="11">
        <v>39.29</v>
      </c>
      <c r="G47" s="12">
        <v>37.82</v>
      </c>
      <c r="H47" s="12">
        <v>42.62</v>
      </c>
      <c r="I47" s="12">
        <v>40.24</v>
      </c>
      <c r="J47" s="13">
        <v>44.19</v>
      </c>
    </row>
    <row r="48" spans="2:10" ht="57.75" customHeight="1" x14ac:dyDescent="0.2">
      <c r="B48" s="14"/>
      <c r="C48" s="1128" t="s">
        <v>4</v>
      </c>
      <c r="D48" s="1128"/>
      <c r="E48" s="1129"/>
      <c r="F48" s="15">
        <v>7.54</v>
      </c>
      <c r="G48" s="16">
        <v>7</v>
      </c>
      <c r="H48" s="16">
        <v>5.32</v>
      </c>
      <c r="I48" s="16">
        <v>8.9600000000000009</v>
      </c>
      <c r="J48" s="17">
        <v>5.53</v>
      </c>
    </row>
    <row r="49" spans="2:10" ht="57.75" customHeight="1" thickBot="1" x14ac:dyDescent="0.25">
      <c r="B49" s="18"/>
      <c r="C49" s="1130" t="s">
        <v>5</v>
      </c>
      <c r="D49" s="1130"/>
      <c r="E49" s="1131"/>
      <c r="F49" s="19" t="s">
        <v>535</v>
      </c>
      <c r="G49" s="20" t="s">
        <v>536</v>
      </c>
      <c r="H49" s="20" t="s">
        <v>537</v>
      </c>
      <c r="I49" s="20" t="s">
        <v>538</v>
      </c>
      <c r="J49" s="21" t="s">
        <v>539</v>
      </c>
    </row>
    <row r="50" spans="2:10" ht="13.2" x14ac:dyDescent="0.2"/>
  </sheetData>
  <sheetProtection algorithmName="SHA-512" hashValue="P6Tn/0DN6o1d4hVpGBlEzA75YLrBC6tW1o1BIKXrm8n2lU98WxBiKQaLMvdTmg6tQ0fZZQJ17CfENKeyKDA7Dw==" saltValue="s3c4pxffoCdUk6oKarN9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及川 脩</cp:lastModifiedBy>
  <cp:lastPrinted>2026-03-19T01:57:15Z</cp:lastPrinted>
  <dcterms:created xsi:type="dcterms:W3CDTF">2026-02-23T04:32:33Z</dcterms:created>
  <dcterms:modified xsi:type="dcterms:W3CDTF">2026-03-19T06:48:55Z</dcterms:modified>
  <cp:category/>
</cp:coreProperties>
</file>