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3 財政状況資料集作成（2回目）\05公表\02 1回目+2回目\"/>
    </mc:Choice>
  </mc:AlternateContent>
  <bookViews>
    <workbookView xWindow="0" yWindow="0" windowWidth="23040" windowHeight="909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63" i="12"/>
  <c r="AP63" i="12"/>
  <c r="AA37" i="12" l="1"/>
  <c r="AA36" i="12"/>
  <c r="AA35" i="12"/>
  <c r="AA34" i="12"/>
  <c r="AA33" i="12"/>
  <c r="AA32" i="12"/>
  <c r="AA31" i="12"/>
  <c r="AA30" i="12"/>
  <c r="AA29" i="12"/>
  <c r="AA28" i="12"/>
  <c r="AA68" i="12" l="1"/>
  <c r="AP23" i="12" l="1"/>
  <c r="AA23" i="12"/>
  <c r="AA7" i="12"/>
  <c r="V23" i="12"/>
  <c r="Q23" i="12"/>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<sst xmlns="http://schemas.openxmlformats.org/spreadsheetml/2006/main" count="1136" uniqueCount="632">
  <si>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</si>
  <si>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</si>
  <si>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</si>
  <si>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</si>
  <si>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</si>
  <si>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</si>
  <si>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</si>
  <si>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</si>
  <si>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</si>
  <si>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</si>
  <si>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</si>
  <si>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</si>
  <si>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</si>
  <si>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</si>
  <si>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</si>
  <si>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</si>
  <si>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</si>
  <si>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</si>
  <si>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</si>
  <si>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</si>
  <si>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</si>
  <si>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</si>
  <si>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</si>
  <si>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</si>
  <si>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</si>
  <si>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</si>
  <si>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</si>
  <si>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</si>
  <si>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</si>
  <si>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</si>
  <si>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</si>
  <si>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</si>
  <si>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</si>
  <si>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</si>
  <si>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</si>
  <si>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</si>
  <si>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</si>
  <si>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</si>
  <si>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</si>
  <si>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</si>
  <si>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</si>
  <si>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</si>
  <si>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</si>
  <si>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</si>
  <si>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</si>
  <si>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</si>
  <si>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</si>
  <si>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</si>
  <si>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</si>
  <si>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</si>
  <si>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</si>
  <si>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</si>
  <si>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</si>
  <si>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</si>
  <si>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</si>
  <si>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</si>
  <si>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</si>
  <si>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</si>
  <si>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</si>
  <si>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</si>
  <si>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</si>
  <si>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</si>
  <si>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</si>
  <si>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</si>
  <si>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</si>
  <si>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</si>
  <si>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</si>
  <si>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</si>
  <si>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</si>
  <si>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</si>
  <si>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</si>
  <si>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</si>
  <si>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</si>
  <si>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</si>
  <si>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</si>
  <si>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</si>
  <si>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</si>
  <si>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</si>
  <si>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</si>
  <si>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</si>
  <si>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</si>
  <si>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</si>
  <si>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</si>
  <si>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</si>
  <si>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</si>
  <si>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</si>
  <si>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</si>
  <si>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</si>
  <si>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</si>
  <si>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</si>
  <si>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</si>
  <si>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</si>
  <si>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</si>
  <si>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</si>
  <si>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</si>
  <si>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</si>
  <si>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</si>
  <si>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</si>
  <si>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</si>
  <si>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</si>
  <si>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</si>
  <si>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</si>
  <si>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</si>
  <si>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</si>
  <si>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</si>
  <si>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</si>
  <si>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</si>
  <si>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</si>
  <si>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</si>
  <si>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</si>
  <si>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</si>
  <si>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</si>
  <si>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</si>
  <si>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</si>
  <si>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</si>
  <si>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</si>
  <si>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</si>
  <si>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</si>
  <si>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</si>
  <si>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</si>
  <si>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</si>
  <si>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</si>
  <si>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</si>
  <si>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</si>
  <si>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</si>
  <si>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</si>
  <si>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</si>
  <si>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</si>
  <si>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</si>
  <si>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</si>
  <si>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</si>
  <si>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</si>
  <si>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</si>
  <si>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</si>
  <si>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</si>
  <si>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</si>
  <si>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</si>
  <si>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</si>
  <si>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</si>
  <si>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</si>
  <si>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</si>
  <si>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</si>
  <si>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</si>
  <si>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</si>
  <si>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</si>
  <si>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</si>
  <si>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</si>
  <si>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</si>
  <si>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</si>
  <si>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</si>
  <si>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</si>
  <si>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</si>
  <si>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</si>
  <si>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</si>
  <si>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</si>
  <si>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</si>
  <si>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</si>
  <si>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</si>
  <si>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</si>
  <si>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</si>
  <si>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</si>
  <si>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</si>
  <si>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</si>
  <si>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</si>
  <si>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</si>
  <si>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</si>
  <si>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</si>
  <si>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</si>
  <si>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</si>
  <si>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</si>
  <si>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</si>
  <si>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</si>
  <si>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</si>
  <si>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</si>
  <si>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</si>
  <si>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</si>
  <si>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</si>
  <si>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</si>
  <si>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</si>
  <si>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</si>
  <si>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</si>
  <si>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</si>
  <si>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</si>
  <si>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</si>
  <si>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</si>
  <si>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</si>
  <si>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</si>
  <si>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</si>
  <si>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</si>
  <si>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</si>
  <si>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</si>
  <si>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</si>
  <si>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</si>
  <si>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</si>
  <si>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</si>
  <si>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</si>
  <si>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</si>
  <si>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</si>
  <si>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</si>
  <si>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</si>
  <si>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</si>
  <si>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</si>
  <si>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</si>
  <si>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</si>
  <si>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</si>
  <si>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</si>
  <si>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</si>
  <si>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</si>
  <si>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</si>
  <si>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</si>
  <si>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</si>
  <si>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</si>
  <si>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</si>
  <si>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</si>
  <si>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</si>
  <si>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</si>
  <si>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</si>
  <si>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</si>
  <si>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岩手県金ケ崎町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</si>
  <si>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</si>
  <si>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</si>
  <si>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</si>
  <si>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</si>
  <si>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</si>
  <si>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</si>
  <si>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</si>
  <si>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</si>
  <si>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</si>
  <si>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</si>
  <si>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</si>
  <si>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</si>
  <si>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</si>
  <si>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</si>
  <si>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</si>
  <si>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</si>
  <si>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</si>
  <si>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</si>
  <si>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</si>
  <si>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</si>
  <si>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</si>
  <si>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</si>
  <si>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</si>
  <si>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</si>
  <si>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</si>
  <si>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</si>
  <si>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</si>
  <si>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</si>
  <si>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</si>
  <si>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</si>
  <si>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</si>
  <si>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</si>
  <si>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</si>
  <si>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</si>
  <si>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</si>
  <si>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</si>
  <si>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</si>
  <si>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</si>
  <si>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</si>
  <si>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</si>
  <si>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</si>
  <si>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</si>
  <si>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</si>
  <si>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</si>
  <si>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</si>
  <si>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</si>
  <si>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</si>
  <si>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</si>
  <si>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</si>
  <si>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</si>
  <si>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</si>
  <si>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</si>
  <si>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</si>
  <si>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</si>
  <si>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</si>
  <si>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</si>
  <si>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</si>
  <si>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</si>
  <si>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</si>
  <si>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</si>
  <si>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</si>
  <si>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</si>
  <si>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</si>
  <si>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</si>
  <si>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</si>
  <si>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</si>
  <si>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</si>
  <si>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</si>
  <si>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</si>
  <si>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</si>
  <si>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</si>
  <si>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</si>
  <si>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</si>
  <si>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</si>
  <si>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</si>
  <si>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</si>
  <si>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</si>
  <si>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</si>
  <si>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</si>
  <si>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</si>
  <si>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</si>
  <si>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</si>
  <si>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</si>
  <si>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</si>
  <si>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</si>
  <si>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</si>
  <si>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</si>
  <si>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</si>
  <si>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</si>
  <si>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</si>
  <si>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</si>
  <si>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</si>
  <si>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</si>
  <si>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</si>
  <si>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</si>
  <si>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</si>
  <si>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</si>
  <si>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</si>
  <si>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</si>
  <si>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</si>
  <si>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</si>
  <si>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</si>
  <si>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</si>
  <si>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</si>
  <si>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</si>
  <si>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</si>
  <si>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</si>
  <si>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</si>
  <si>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</si>
  <si>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</si>
  <si>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</si>
  <si>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</si>
  <si>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</si>
  <si>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</si>
  <si>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</si>
  <si>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</si>
  <si>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</si>
  <si>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</si>
  <si>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</si>
  <si>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</si>
  <si>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</si>
  <si>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</si>
  <si>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</si>
  <si>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</si>
  <si>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</si>
  <si>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</si>
  <si>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</si>
  <si>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</si>
  <si>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</si>
  <si>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</si>
  <si>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</si>
  <si>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</si>
  <si>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</si>
  <si>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</si>
  <si>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</si>
  <si>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</si>
  <si>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</si>
  <si>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</si>
  <si>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</si>
  <si>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</si>
  <si>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</si>
  <si>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</si>
  <si>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</si>
  <si>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</si>
  <si>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</si>
  <si>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</si>
  <si>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</si>
  <si>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</si>
  <si>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</si>
  <si>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</si>
  <si>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</si>
  <si>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</si>
  <si>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</si>
  <si>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岩手県金ケ崎町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</si>
  <si>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</si>
  <si>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</si>
  <si>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</si>
  <si>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</si>
  <si>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</si>
  <si>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</si>
  <si>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</si>
  <si>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</si>
  <si>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</si>
  <si>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</si>
  <si>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</si>
  <si>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</si>
  <si>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</si>
  <si>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</si>
  <si>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</si>
  <si>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</si>
  <si>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</si>
  <si>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</si>
  <si>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</si>
  <si>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</si>
  <si>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</si>
  <si>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</si>
  <si>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</si>
  <si>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</si>
  <si>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</si>
  <si>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</si>
  <si>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</si>
  <si>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</si>
  <si>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</si>
  <si>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</si>
  <si>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</si>
  <si>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</si>
  <si>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</si>
  <si>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</si>
  <si>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</si>
  <si>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</si>
  <si>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</si>
  <si>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</si>
  <si>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</si>
  <si>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</si>
  <si>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</si>
  <si>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</si>
  <si>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下水道事業会計</t>
    <phoneticPr fontId="5"/>
  </si>
  <si>
    <t>岩手中部工業団地内工業用地整備事業特別会計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</si>
  <si>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</si>
  <si>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</si>
  <si>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</si>
  <si>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</si>
  <si>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</si>
  <si>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</si>
  <si>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</si>
  <si>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</si>
  <si>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</si>
  <si>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</si>
  <si>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</si>
  <si>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</si>
  <si>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</si>
  <si>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</si>
  <si>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</si>
  <si>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</si>
  <si>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</si>
  <si>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</si>
  <si>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</si>
  <si>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</si>
  <si>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</si>
  <si>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</si>
  <si>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</si>
  <si>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</si>
  <si>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</si>
  <si>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</si>
  <si>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</si>
  <si>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</si>
  <si>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</si>
  <si>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</si>
  <si>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</si>
  <si>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</si>
  <si>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</si>
  <si>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</si>
  <si>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</si>
  <si>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</si>
  <si>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</si>
  <si>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</si>
  <si>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</si>
  <si>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</si>
  <si>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</si>
  <si>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</si>
  <si>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</si>
  <si>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</si>
  <si>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</si>
  <si>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</si>
  <si>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</si>
  <si>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</si>
  <si>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</si>
  <si>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</si>
  <si>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</si>
  <si>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</si>
  <si>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</si>
  <si>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</si>
  <si>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</si>
  <si>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</si>
  <si>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</si>
  <si>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</si>
  <si>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</si>
  <si>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</si>
  <si>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</si>
  <si>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</si>
  <si>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</si>
  <si>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</si>
  <si>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国民健康保険診療施設特別会計（医科勘定）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</si>
  <si>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</si>
  <si>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岩手中部工業団地内工業用地整備事業特別会計</t>
    <phoneticPr fontId="5"/>
  </si>
  <si>
    <t>(Ｆ)</t>
    <phoneticPr fontId="5"/>
  </si>
  <si>
    <t>国民健康保険診療施設特別会計（歯科勘定）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</si>
  <si>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</si>
  <si>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</si>
  <si>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</si>
  <si>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</si>
  <si>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</si>
  <si>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</si>
  <si>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</si>
  <si>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</si>
  <si>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</si>
  <si>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</si>
  <si>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</si>
  <si>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</si>
  <si>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</si>
  <si>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</si>
  <si>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</si>
  <si>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</si>
  <si>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</si>
  <si>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</si>
  <si>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</si>
  <si>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</si>
  <si>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</si>
  <si>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</si>
  <si>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</si>
  <si>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</si>
  <si>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</si>
  <si>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</si>
  <si>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</si>
  <si>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</si>
  <si>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</si>
  <si>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</si>
  <si>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</si>
  <si>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</si>
  <si>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</si>
  <si>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</si>
  <si>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</si>
  <si>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</si>
  <si>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</si>
  <si>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</si>
  <si>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</si>
  <si>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</si>
  <si>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</si>
  <si>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</si>
  <si>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</si>
  <si>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</si>
  <si>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</si>
  <si>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</si>
  <si>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</si>
  <si>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</si>
  <si>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</si>
  <si>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</si>
  <si>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</si>
  <si>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</si>
  <si>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</si>
  <si>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</si>
  <si>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</si>
  <si>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</si>
  <si>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</si>
  <si>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</si>
  <si>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</si>
  <si>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</si>
  <si>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</si>
  <si>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</si>
  <si>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</si>
  <si>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</si>
  <si>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</si>
  <si>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</si>
  <si>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</si>
  <si>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</si>
  <si>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</si>
  <si>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</si>
  <si>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</si>
  <si>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</si>
  <si>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</si>
  <si>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</si>
  <si>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</si>
  <si>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</si>
  <si>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</si>
  <si>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</si>
  <si>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</si>
  <si>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</si>
  <si>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</si>
  <si>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</si>
  <si>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</si>
  <si>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3.70</t>
  </si>
  <si>
    <t>▲ 6.34</t>
  </si>
  <si>
    <t>▲ 5.50</t>
  </si>
  <si>
    <t>▲ 0.92</t>
  </si>
  <si>
    <t>▲ 2.96</t>
  </si>
  <si>
    <t>水道事業会計</t>
  </si>
  <si>
    <t>一般会計</t>
  </si>
  <si>
    <t>下水道事業会計</t>
  </si>
  <si>
    <t>国民健康保険診療施設特別会計（医科勘定）</t>
  </si>
  <si>
    <t>介護保険特別会計（介護保険事業勘定）</t>
  </si>
  <si>
    <t>国民健康保険特別会計</t>
  </si>
  <si>
    <t>国民健康保険診療施設特別会計（歯科勘定）</t>
  </si>
  <si>
    <t>訪問看護ステーション事業特別会計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</si>
  <si>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</si>
  <si>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</si>
  <si>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</si>
  <si>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</si>
  <si>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</si>
  <si>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</si>
  <si>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</si>
  <si>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</si>
  <si>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</si>
  <si>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</si>
  <si>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</si>
  <si>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</si>
  <si>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</si>
  <si>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公共施設維持整備基金</t>
    <phoneticPr fontId="5"/>
  </si>
  <si>
    <t>ふるさと応援寄附基金</t>
    <phoneticPr fontId="5"/>
  </si>
  <si>
    <t>すこやか子ども基金</t>
    <phoneticPr fontId="5"/>
  </si>
  <si>
    <t>情報システム整備基金</t>
    <phoneticPr fontId="5"/>
  </si>
  <si>
    <t>福祉対策基金</t>
    <phoneticPr fontId="5"/>
  </si>
  <si>
    <t>-</t>
    <phoneticPr fontId="2"/>
  </si>
  <si>
    <t>-</t>
    <phoneticPr fontId="2"/>
  </si>
  <si>
    <t>金ケ崎福祉フロンティア</t>
    <rPh sb="0" eb="3">
      <t>カネガサキ</t>
    </rPh>
    <rPh sb="3" eb="5">
      <t>フクシ</t>
    </rPh>
    <phoneticPr fontId="2"/>
  </si>
  <si>
    <t>オーガニック金ケ崎</t>
    <rPh sb="6" eb="9">
      <t>カネガサキ</t>
    </rPh>
    <phoneticPr fontId="2"/>
  </si>
  <si>
    <t>金ケ崎町生涯スポーツ事業団</t>
    <rPh sb="0" eb="4">
      <t>カネガサキチョウ</t>
    </rPh>
    <rPh sb="4" eb="6">
      <t>ショウガイ</t>
    </rPh>
    <rPh sb="10" eb="13">
      <t>ジギョウダン</t>
    </rPh>
    <phoneticPr fontId="2"/>
  </si>
  <si>
    <t>奥州金ケ崎行政事務組合（水道用水供給事業会計）</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</si>
  <si>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</si>
  <si>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phoneticPr fontId="2"/>
  </si>
  <si>
    <t>奥州金ケ崎行政事務組合（一般会計）</t>
    <phoneticPr fontId="2"/>
  </si>
  <si>
    <t>岩手県後期高齢者医療広域行政組合（一般会計）</t>
    <phoneticPr fontId="2"/>
  </si>
  <si>
    <t>岩手県後期高齢者医療広域行政組合（特別会計）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</si>
  <si>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</si>
  <si>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</si>
  <si>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</si>
  <si>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</si>
  <si>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</si>
  <si>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</si>
  <si>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</si>
  <si>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</si>
  <si>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</si>
  <si>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</si>
  <si>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</si>
  <si>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</si>
  <si>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地方債の発行を抑制してきた結果、将来負担比率はゼロである。また、有形固定資産減価償却率も類似団体より低い水準にある。今後は公共施設等総合管理計画に基づき、老朽化対策等に取り組んでいく。</t>
    <rPh sb="0" eb="3">
      <t>チホウサイ</t>
    </rPh>
    <rPh sb="4" eb="6">
      <t>ハッコウ</t>
    </rPh>
    <rPh sb="7" eb="9">
      <t>ヨクセイ</t>
    </rPh>
    <rPh sb="13" eb="15">
      <t>ケッカ</t>
    </rPh>
    <rPh sb="16" eb="18">
      <t>ショウライ</t>
    </rPh>
    <rPh sb="18" eb="20">
      <t>フタン</t>
    </rPh>
    <rPh sb="20" eb="22">
      <t>ヒリツ</t>
    </rPh>
    <rPh sb="32" eb="34">
      <t>ユウケイ</t>
    </rPh>
    <rPh sb="34" eb="36">
      <t>コテイ</t>
    </rPh>
    <rPh sb="36" eb="38">
      <t>シサン</t>
    </rPh>
    <rPh sb="38" eb="40">
      <t>ゲンカ</t>
    </rPh>
    <rPh sb="40" eb="42">
      <t>ショウキャク</t>
    </rPh>
    <rPh sb="42" eb="43">
      <t>リツ</t>
    </rPh>
    <rPh sb="44" eb="46">
      <t>ルイジ</t>
    </rPh>
    <rPh sb="46" eb="48">
      <t>ダンタイ</t>
    </rPh>
    <rPh sb="50" eb="51">
      <t>ヒク</t>
    </rPh>
    <rPh sb="52" eb="54">
      <t>スイジュン</t>
    </rPh>
    <rPh sb="58" eb="60">
      <t>コンゴ</t>
    </rPh>
    <rPh sb="61" eb="63">
      <t>コウキョウ</t>
    </rPh>
    <rPh sb="63" eb="65">
      <t>シセツ</t>
    </rPh>
    <rPh sb="65" eb="66">
      <t>トウ</t>
    </rPh>
    <rPh sb="66" eb="68">
      <t>ソウゴウ</t>
    </rPh>
    <rPh sb="68" eb="70">
      <t>カンリ</t>
    </rPh>
    <rPh sb="70" eb="72">
      <t>ケイカク</t>
    </rPh>
    <rPh sb="73" eb="74">
      <t>モト</t>
    </rPh>
    <rPh sb="77" eb="80">
      <t>ロウキュウカ</t>
    </rPh>
    <rPh sb="80" eb="82">
      <t>タイサク</t>
    </rPh>
    <rPh sb="82" eb="83">
      <t>トウ</t>
    </rPh>
    <rPh sb="84" eb="85">
      <t>ト</t>
    </rPh>
    <rPh sb="86" eb="8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</si>
  <si>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</si>
  <si>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</si>
  <si>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</si>
  <si>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</si>
  <si>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</si>
  <si>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</si>
  <si>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地方債の新規発行を抑制してきた結果、将来負担比率、実質公債費比率は低下傾向にある。実質公債費比率については、類似団体よりは高い水準にあるため、引き続き注視していく必要がある。</t>
    <rPh sb="0" eb="3">
      <t>チホウサイ</t>
    </rPh>
    <rPh sb="4" eb="6">
      <t>シンキ</t>
    </rPh>
    <rPh sb="6" eb="8">
      <t>ハッコウ</t>
    </rPh>
    <rPh sb="9" eb="11">
      <t>ヨクセイ</t>
    </rPh>
    <rPh sb="15" eb="17">
      <t>ケッカ</t>
    </rPh>
    <rPh sb="18" eb="20">
      <t>ショウライ</t>
    </rPh>
    <rPh sb="20" eb="22">
      <t>フタン</t>
    </rPh>
    <rPh sb="22" eb="24">
      <t>ヒリツ</t>
    </rPh>
    <rPh sb="25" eb="27">
      <t>ジッシツ</t>
    </rPh>
    <rPh sb="27" eb="30">
      <t>コウサイヒ</t>
    </rPh>
    <rPh sb="30" eb="32">
      <t>ヒリツ</t>
    </rPh>
    <rPh sb="33" eb="35">
      <t>テイカ</t>
    </rPh>
    <rPh sb="35" eb="37">
      <t>ケイコウ</t>
    </rPh>
    <rPh sb="41" eb="43">
      <t>ジッシツ</t>
    </rPh>
    <rPh sb="43" eb="46">
      <t>コウサイヒ</t>
    </rPh>
    <rPh sb="46" eb="48">
      <t>ヒリツ</t>
    </rPh>
    <rPh sb="54" eb="56">
      <t>ルイジ</t>
    </rPh>
    <rPh sb="56" eb="58">
      <t>ダンタイ</t>
    </rPh>
    <rPh sb="61" eb="62">
      <t>タカ</t>
    </rPh>
    <rPh sb="63" eb="65">
      <t>スイジュン</t>
    </rPh>
    <rPh sb="71" eb="72">
      <t>ヒ</t>
    </rPh>
    <rPh sb="73" eb="74">
      <t>ツヅ</t>
    </rPh>
    <rPh sb="75" eb="77">
      <t>チュウシ</t>
    </rPh>
    <rPh sb="81" eb="8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</si>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</sst>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2"/>
      <color rgb="FF7F7F7F"/>
      <name val="ＭＳ 明朝"/>
      <family val="2"/>
      <charset val="128"/>
    </font>
    <font>
      <sz val="14"/>
      <color rgb="FF000000"/>
      <name val="DejaVu Sans"/>
      <family val="2"/>
    </font>
    <font>
      <sz val="14"/>
      <color rgb="FF000000"/>
      <name val="ＭＳ Ｐゴシック"/>
      <family val="3"/>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xf numFmtId="0" fontId="42"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3"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41" fillId="0" borderId="122" xfId="20" applyNumberFormat="1" applyFont="1" applyBorder="1" applyAlignment="1" applyProtection="1">
      <alignment horizontal="left" vertical="center" shrinkToFit="1"/>
      <protection locked="0"/>
    </xf>
    <xf numFmtId="0" fontId="39" fillId="0" borderId="122" xfId="20" applyNumberFormat="1" applyFont="1" applyBorder="1" applyAlignment="1" applyProtection="1">
      <alignment horizontal="left" vertical="center" shrinkToFit="1"/>
      <protection locked="0"/>
    </xf>
    <xf numFmtId="177" fontId="40" fillId="0" borderId="115" xfId="20" applyNumberFormat="1" applyFont="1" applyBorder="1" applyAlignment="1" applyProtection="1">
      <alignment horizontal="right" vertical="center" shrinkToFit="1"/>
      <protection locked="0"/>
    </xf>
    <xf numFmtId="177" fontId="40" fillId="0" borderId="116" xfId="20" applyNumberFormat="1" applyFont="1" applyBorder="1" applyAlignment="1" applyProtection="1">
      <alignment horizontal="right" vertical="center" shrinkToFit="1"/>
      <protection locked="0"/>
    </xf>
    <xf numFmtId="177" fontId="40" fillId="0" borderId="102" xfId="20"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41" fillId="0" borderId="109" xfId="20" applyNumberFormat="1" applyFont="1" applyBorder="1" applyAlignment="1" applyProtection="1">
      <alignment horizontal="left" vertical="center" shrinkToFit="1"/>
      <protection locked="0"/>
    </xf>
    <xf numFmtId="0" fontId="39" fillId="0" borderId="109" xfId="20" applyNumberFormat="1" applyFont="1" applyBorder="1" applyAlignment="1" applyProtection="1">
      <alignment horizontal="left" vertical="center" shrinkToFit="1"/>
      <protection locked="0"/>
    </xf>
    <xf numFmtId="177" fontId="40" fillId="0" borderId="101" xfId="20"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F4E3-49B1-881C-3ADF4AEA87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57738</c:v>
                </c:pt>
                <c:pt idx="1">
                  <c:v>53690</c:v>
                </c:pt>
                <c:pt idx="2">
                  <c:v>64185</c:v>
                </c:pt>
                <c:pt idx="3">
                  <c:v>60537</c:v>
                </c:pt>
                <c:pt idx="4">
                  <c:v>54478</c:v>
                </c:pt>
              </c:numCache>
            </c:numRef>
          </c:val>
          <c:smooth val="0"/>
          <c:extLst>
            <c:ext xmlns:c16="http://schemas.microsoft.com/office/drawing/2014/chart" uri="{C3380CC4-5D6E-409C-BE32-E72D297353CC}">
              <c16:uniqueId val="{00000001-F4E3-49B1-881C-3ADF4AEA87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7.46</c:v>
                </c:pt>
                <c:pt idx="1">
                  <c:v>6.68</c:v>
                </c:pt>
                <c:pt idx="2">
                  <c:v>6.24</c:v>
                </c:pt>
                <c:pt idx="3">
                  <c:v>7.54</c:v>
                </c:pt>
                <c:pt idx="4">
                  <c:v>7</c:v>
                </c:pt>
              </c:numCache>
            </c:numRef>
          </c:val>
          <c:extLst>
            <c:ext xmlns:c16="http://schemas.microsoft.com/office/drawing/2014/chart" uri="{C3380CC4-5D6E-409C-BE32-E72D297353CC}">
              <c16:uniqueId val="{00000000-ACF1-40FE-941C-439B137302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42.23</c:v>
                </c:pt>
                <c:pt idx="1">
                  <c:v>41.57</c:v>
                </c:pt>
                <c:pt idx="2">
                  <c:v>40.04</c:v>
                </c:pt>
                <c:pt idx="3">
                  <c:v>39.29</c:v>
                </c:pt>
                <c:pt idx="4">
                  <c:v>37.82</c:v>
                </c:pt>
              </c:numCache>
            </c:numRef>
          </c:val>
          <c:extLst>
            <c:ext xmlns:c16="http://schemas.microsoft.com/office/drawing/2014/chart" uri="{C3380CC4-5D6E-409C-BE32-E72D297353CC}">
              <c16:uniqueId val="{00000001-ACF1-40FE-941C-439B137302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c:v>
                </c:pt>
                <c:pt idx="1">
                  <c:v>-6.34</c:v>
                </c:pt>
                <c:pt idx="2">
                  <c:v>-5.5</c:v>
                </c:pt>
                <c:pt idx="3">
                  <c:v>-0.92</c:v>
                </c:pt>
                <c:pt idx="4">
                  <c:v>-2.96</c:v>
                </c:pt>
              </c:numCache>
            </c:numRef>
          </c:val>
          <c:smooth val="0"/>
          <c:extLst>
            <c:ext xmlns:c16="http://schemas.microsoft.com/office/drawing/2014/chart" uri="{C3380CC4-5D6E-409C-BE32-E72D297353CC}">
              <c16:uniqueId val="{00000002-ACF1-40FE-941C-439B137302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934-403D-9FFE-74B3EAA018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34-403D-9FFE-74B3EAA0186E}"/>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7934-403D-9FFE-74B3EAA0186E}"/>
            </c:ext>
          </c:extLst>
        </c:ser>
        <c:ser>
          <c:idx val="3"/>
          <c:order val="3"/>
          <c:tx>
            <c:strRef>
              <c:f>データシート!$A$30</c:f>
              <c:strCache>
                <c:ptCount val="1"/>
                <c:pt idx="0">
                  <c:v>国民健康保険診療施設特別会計（歯科勘定）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0.1</c:v>
                </c:pt>
                <c:pt idx="4">
                  <c:v>#N/A</c:v>
                </c:pt>
                <c:pt idx="5">
                  <c:v>0.05</c:v>
                </c:pt>
                <c:pt idx="6">
                  <c:v>#N/A</c:v>
                </c:pt>
                <c:pt idx="7">
                  <c:v>0.12</c:v>
                </c:pt>
                <c:pt idx="8">
                  <c:v>#N/A</c:v>
                </c:pt>
                <c:pt idx="9">
                  <c:v>0.17</c:v>
                </c:pt>
              </c:numCache>
            </c:numRef>
          </c:val>
          <c:extLst>
            <c:ext xmlns:c16="http://schemas.microsoft.com/office/drawing/2014/chart" uri="{C3380CC4-5D6E-409C-BE32-E72D297353CC}">
              <c16:uniqueId val="{00000003-7934-403D-9FFE-74B3EAA0186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2.15</c:v>
                </c:pt>
                <c:pt idx="2">
                  <c:v>#N/A</c:v>
                </c:pt>
                <c:pt idx="3">
                  <c:v>0.8</c:v>
                </c:pt>
                <c:pt idx="4">
                  <c:v>#N/A</c:v>
                </c:pt>
                <c:pt idx="5">
                  <c:v>0.56999999999999995</c:v>
                </c:pt>
                <c:pt idx="6">
                  <c:v>#N/A</c:v>
                </c:pt>
                <c:pt idx="7">
                  <c:v>0.6</c:v>
                </c:pt>
                <c:pt idx="8">
                  <c:v>#N/A</c:v>
                </c:pt>
                <c:pt idx="9">
                  <c:v>0.45</c:v>
                </c:pt>
              </c:numCache>
            </c:numRef>
          </c:val>
          <c:extLst>
            <c:ext xmlns:c16="http://schemas.microsoft.com/office/drawing/2014/chart" uri="{C3380CC4-5D6E-409C-BE32-E72D297353CC}">
              <c16:uniqueId val="{00000004-7934-403D-9FFE-74B3EAA0186E}"/>
            </c:ext>
          </c:extLst>
        </c:ser>
        <c:ser>
          <c:idx val="5"/>
          <c:order val="5"/>
          <c:tx>
            <c:strRef>
              <c:f>データシート!$A$32</c:f>
              <c:strCache>
                <c:ptCount val="1"/>
                <c:pt idx="0">
                  <c:v>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0.51</c:v>
                </c:pt>
                <c:pt idx="4">
                  <c:v>#N/A</c:v>
                </c:pt>
                <c:pt idx="5">
                  <c:v>0.4</c:v>
                </c:pt>
                <c:pt idx="6">
                  <c:v>#N/A</c:v>
                </c:pt>
                <c:pt idx="7">
                  <c:v>0.82</c:v>
                </c:pt>
                <c:pt idx="8">
                  <c:v>#N/A</c:v>
                </c:pt>
                <c:pt idx="9">
                  <c:v>0.8</c:v>
                </c:pt>
              </c:numCache>
            </c:numRef>
          </c:val>
          <c:extLst>
            <c:ext xmlns:c16="http://schemas.microsoft.com/office/drawing/2014/chart" uri="{C3380CC4-5D6E-409C-BE32-E72D297353CC}">
              <c16:uniqueId val="{00000005-7934-403D-9FFE-74B3EAA0186E}"/>
            </c:ext>
          </c:extLst>
        </c:ser>
        <c:ser>
          <c:idx val="6"/>
          <c:order val="6"/>
          <c:tx>
            <c:strRef>
              <c:f>データシート!$A$33</c:f>
              <c:strCache>
                <c:ptCount val="1"/>
                <c:pt idx="0">
                  <c:v>国民健康保険診療施設特別会計（医科勘定）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0.22</c:v>
                </c:pt>
                <c:pt idx="4">
                  <c:v>#N/A</c:v>
                </c:pt>
                <c:pt idx="5">
                  <c:v>0.27</c:v>
                </c:pt>
                <c:pt idx="6">
                  <c:v>#N/A</c:v>
                </c:pt>
                <c:pt idx="7">
                  <c:v>0.59</c:v>
                </c:pt>
                <c:pt idx="8">
                  <c:v>#N/A</c:v>
                </c:pt>
                <c:pt idx="9">
                  <c:v>0.96</c:v>
                </c:pt>
              </c:numCache>
            </c:numRef>
          </c:val>
          <c:extLst>
            <c:ext xmlns:c16="http://schemas.microsoft.com/office/drawing/2014/chart" uri="{C3380CC4-5D6E-409C-BE32-E72D297353CC}">
              <c16:uniqueId val="{00000006-7934-403D-9FFE-74B3EAA018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1.23</c:v>
                </c:pt>
                <c:pt idx="2">
                  <c:v>#N/A</c:v>
                </c:pt>
                <c:pt idx="3">
                  <c:v>1.47</c:v>
                </c:pt>
                <c:pt idx="4">
                  <c:v>#N/A</c:v>
                </c:pt>
                <c:pt idx="5">
                  <c:v>1.45</c:v>
                </c:pt>
                <c:pt idx="6">
                  <c:v>#N/A</c:v>
                </c:pt>
                <c:pt idx="7">
                  <c:v>2.38</c:v>
                </c:pt>
                <c:pt idx="8">
                  <c:v>#N/A</c:v>
                </c:pt>
                <c:pt idx="9">
                  <c:v>3.09</c:v>
                </c:pt>
              </c:numCache>
            </c:numRef>
          </c:val>
          <c:extLst>
            <c:ext xmlns:c16="http://schemas.microsoft.com/office/drawing/2014/chart" uri="{C3380CC4-5D6E-409C-BE32-E72D297353CC}">
              <c16:uniqueId val="{00000007-7934-403D-9FFE-74B3EAA018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7.45</c:v>
                </c:pt>
                <c:pt idx="2">
                  <c:v>#N/A</c:v>
                </c:pt>
                <c:pt idx="3">
                  <c:v>6.67</c:v>
                </c:pt>
                <c:pt idx="4">
                  <c:v>#N/A</c:v>
                </c:pt>
                <c:pt idx="5">
                  <c:v>6.23</c:v>
                </c:pt>
                <c:pt idx="6">
                  <c:v>#N/A</c:v>
                </c:pt>
                <c:pt idx="7">
                  <c:v>7.54</c:v>
                </c:pt>
                <c:pt idx="8">
                  <c:v>#N/A</c:v>
                </c:pt>
                <c:pt idx="9">
                  <c:v>6.99</c:v>
                </c:pt>
              </c:numCache>
            </c:numRef>
          </c:val>
          <c:extLst>
            <c:ext xmlns:c16="http://schemas.microsoft.com/office/drawing/2014/chart" uri="{C3380CC4-5D6E-409C-BE32-E72D297353CC}">
              <c16:uniqueId val="{00000008-7934-403D-9FFE-74B3EAA018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6.28</c:v>
                </c:pt>
                <c:pt idx="2">
                  <c:v>#N/A</c:v>
                </c:pt>
                <c:pt idx="3">
                  <c:v>7.64</c:v>
                </c:pt>
                <c:pt idx="4">
                  <c:v>#N/A</c:v>
                </c:pt>
                <c:pt idx="5">
                  <c:v>9.92</c:v>
                </c:pt>
                <c:pt idx="6">
                  <c:v>#N/A</c:v>
                </c:pt>
                <c:pt idx="7">
                  <c:v>11.56</c:v>
                </c:pt>
                <c:pt idx="8">
                  <c:v>#N/A</c:v>
                </c:pt>
                <c:pt idx="9">
                  <c:v>10.73</c:v>
                </c:pt>
              </c:numCache>
            </c:numRef>
          </c:val>
          <c:extLst>
            <c:ext xmlns:c16="http://schemas.microsoft.com/office/drawing/2014/chart" uri="{C3380CC4-5D6E-409C-BE32-E72D297353CC}">
              <c16:uniqueId val="{00000009-7934-403D-9FFE-74B3EAA018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826</c:v>
                </c:pt>
                <c:pt idx="5">
                  <c:v>772</c:v>
                </c:pt>
                <c:pt idx="8">
                  <c:v>738</c:v>
                </c:pt>
                <c:pt idx="11">
                  <c:v>699</c:v>
                </c:pt>
                <c:pt idx="14">
                  <c:v>702</c:v>
                </c:pt>
              </c:numCache>
            </c:numRef>
          </c:val>
          <c:extLst>
            <c:ext xmlns:c16="http://schemas.microsoft.com/office/drawing/2014/chart" uri="{C3380CC4-5D6E-409C-BE32-E72D297353CC}">
              <c16:uniqueId val="{00000000-808A-47F6-95BE-22938A7243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8A-47F6-95BE-22938A7243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27</c:v>
                </c:pt>
                <c:pt idx="6">
                  <c:v>28</c:v>
                </c:pt>
                <c:pt idx="9">
                  <c:v>32</c:v>
                </c:pt>
                <c:pt idx="12">
                  <c:v>33</c:v>
                </c:pt>
              </c:numCache>
            </c:numRef>
          </c:val>
          <c:extLst>
            <c:ext xmlns:c16="http://schemas.microsoft.com/office/drawing/2014/chart" uri="{C3380CC4-5D6E-409C-BE32-E72D297353CC}">
              <c16:uniqueId val="{00000002-808A-47F6-95BE-22938A7243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15</c:v>
                </c:pt>
                <c:pt idx="6">
                  <c:v>15</c:v>
                </c:pt>
                <c:pt idx="9">
                  <c:v>15</c:v>
                </c:pt>
                <c:pt idx="12">
                  <c:v>16</c:v>
                </c:pt>
              </c:numCache>
            </c:numRef>
          </c:val>
          <c:extLst>
            <c:ext xmlns:c16="http://schemas.microsoft.com/office/drawing/2014/chart" uri="{C3380CC4-5D6E-409C-BE32-E72D297353CC}">
              <c16:uniqueId val="{00000003-808A-47F6-95BE-22938A7243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363</c:v>
                </c:pt>
                <c:pt idx="3">
                  <c:v>373</c:v>
                </c:pt>
                <c:pt idx="6">
                  <c:v>404</c:v>
                </c:pt>
                <c:pt idx="9">
                  <c:v>406</c:v>
                </c:pt>
                <c:pt idx="12">
                  <c:v>386</c:v>
                </c:pt>
              </c:numCache>
            </c:numRef>
          </c:val>
          <c:extLst>
            <c:ext xmlns:c16="http://schemas.microsoft.com/office/drawing/2014/chart" uri="{C3380CC4-5D6E-409C-BE32-E72D297353CC}">
              <c16:uniqueId val="{00000004-808A-47F6-95BE-22938A7243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8A-47F6-95BE-22938A7243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8A-47F6-95BE-22938A7243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c:v>
                </c:pt>
                <c:pt idx="3">
                  <c:v>986</c:v>
                </c:pt>
                <c:pt idx="6">
                  <c:v>919</c:v>
                </c:pt>
                <c:pt idx="9">
                  <c:v>859</c:v>
                </c:pt>
                <c:pt idx="12">
                  <c:v>891</c:v>
                </c:pt>
              </c:numCache>
            </c:numRef>
          </c:val>
          <c:extLst>
            <c:ext xmlns:c16="http://schemas.microsoft.com/office/drawing/2014/chart" uri="{C3380CC4-5D6E-409C-BE32-E72D297353CC}">
              <c16:uniqueId val="{00000007-808A-47F6-95BE-22938A7243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668</c:v>
                </c:pt>
                <c:pt idx="2">
                  <c:v>#N/A</c:v>
                </c:pt>
                <c:pt idx="3">
                  <c:v>#N/A</c:v>
                </c:pt>
                <c:pt idx="4">
                  <c:v>629</c:v>
                </c:pt>
                <c:pt idx="5">
                  <c:v>#N/A</c:v>
                </c:pt>
                <c:pt idx="6">
                  <c:v>#N/A</c:v>
                </c:pt>
                <c:pt idx="7">
                  <c:v>628</c:v>
                </c:pt>
                <c:pt idx="8">
                  <c:v>#N/A</c:v>
                </c:pt>
                <c:pt idx="9">
                  <c:v>#N/A</c:v>
                </c:pt>
                <c:pt idx="10">
                  <c:v>613</c:v>
                </c:pt>
                <c:pt idx="11">
                  <c:v>#N/A</c:v>
                </c:pt>
                <c:pt idx="12">
                  <c:v>#N/A</c:v>
                </c:pt>
                <c:pt idx="13">
                  <c:v>624</c:v>
                </c:pt>
                <c:pt idx="14">
                  <c:v>#N/A</c:v>
                </c:pt>
              </c:numCache>
            </c:numRef>
          </c:val>
          <c:smooth val="0"/>
          <c:extLst>
            <c:ext xmlns:c16="http://schemas.microsoft.com/office/drawing/2014/chart" uri="{C3380CC4-5D6E-409C-BE32-E72D297353CC}">
              <c16:uniqueId val="{00000008-808A-47F6-95BE-22938A7243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9173</c:v>
                </c:pt>
                <c:pt idx="5">
                  <c:v>8900</c:v>
                </c:pt>
                <c:pt idx="8">
                  <c:v>8738</c:v>
                </c:pt>
                <c:pt idx="11">
                  <c:v>8601</c:v>
                </c:pt>
                <c:pt idx="14">
                  <c:v>8364</c:v>
                </c:pt>
              </c:numCache>
            </c:numRef>
          </c:val>
          <c:extLst>
            <c:ext xmlns:c16="http://schemas.microsoft.com/office/drawing/2014/chart" uri="{C3380CC4-5D6E-409C-BE32-E72D297353CC}">
              <c16:uniqueId val="{00000000-898A-4F6B-A6AE-D0ED0768DE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98A-4F6B-A6AE-D0ED0768DE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3744</c:v>
                </c:pt>
                <c:pt idx="5">
                  <c:v>3741</c:v>
                </c:pt>
                <c:pt idx="8">
                  <c:v>3740</c:v>
                </c:pt>
                <c:pt idx="11">
                  <c:v>3801</c:v>
                </c:pt>
                <c:pt idx="14">
                  <c:v>4083</c:v>
                </c:pt>
              </c:numCache>
            </c:numRef>
          </c:val>
          <c:extLst>
            <c:ext xmlns:c16="http://schemas.microsoft.com/office/drawing/2014/chart" uri="{C3380CC4-5D6E-409C-BE32-E72D297353CC}">
              <c16:uniqueId val="{00000002-898A-4F6B-A6AE-D0ED0768DE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8A-4F6B-A6AE-D0ED0768DE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8A-4F6B-A6AE-D0ED0768DE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8A-4F6B-A6AE-D0ED0768DE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1507</c:v>
                </c:pt>
                <c:pt idx="3">
                  <c:v>1435</c:v>
                </c:pt>
                <c:pt idx="6">
                  <c:v>1376</c:v>
                </c:pt>
                <c:pt idx="9">
                  <c:v>1337</c:v>
                </c:pt>
                <c:pt idx="12">
                  <c:v>1328</c:v>
                </c:pt>
              </c:numCache>
            </c:numRef>
          </c:val>
          <c:extLst>
            <c:ext xmlns:c16="http://schemas.microsoft.com/office/drawing/2014/chart" uri="{C3380CC4-5D6E-409C-BE32-E72D297353CC}">
              <c16:uniqueId val="{00000006-898A-4F6B-A6AE-D0ED0768DE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228</c:v>
                </c:pt>
                <c:pt idx="3">
                  <c:v>205</c:v>
                </c:pt>
                <c:pt idx="6">
                  <c:v>218</c:v>
                </c:pt>
                <c:pt idx="9">
                  <c:v>212</c:v>
                </c:pt>
                <c:pt idx="12">
                  <c:v>205</c:v>
                </c:pt>
              </c:numCache>
            </c:numRef>
          </c:val>
          <c:extLst>
            <c:ext xmlns:c16="http://schemas.microsoft.com/office/drawing/2014/chart" uri="{C3380CC4-5D6E-409C-BE32-E72D297353CC}">
              <c16:uniqueId val="{00000007-898A-4F6B-A6AE-D0ED0768DE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4517</c:v>
                </c:pt>
                <c:pt idx="3">
                  <c:v>4419</c:v>
                </c:pt>
                <c:pt idx="6">
                  <c:v>4212</c:v>
                </c:pt>
                <c:pt idx="9">
                  <c:v>3774</c:v>
                </c:pt>
                <c:pt idx="12">
                  <c:v>3282</c:v>
                </c:pt>
              </c:numCache>
            </c:numRef>
          </c:val>
          <c:extLst>
            <c:ext xmlns:c16="http://schemas.microsoft.com/office/drawing/2014/chart" uri="{C3380CC4-5D6E-409C-BE32-E72D297353CC}">
              <c16:uniqueId val="{00000008-898A-4F6B-A6AE-D0ED0768DE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c:v>
                </c:pt>
                <c:pt idx="3">
                  <c:v>31</c:v>
                </c:pt>
                <c:pt idx="6">
                  <c:v>27</c:v>
                </c:pt>
                <c:pt idx="9">
                  <c:v>23</c:v>
                </c:pt>
                <c:pt idx="12">
                  <c:v>21</c:v>
                </c:pt>
              </c:numCache>
            </c:numRef>
          </c:val>
          <c:extLst>
            <c:ext xmlns:c16="http://schemas.microsoft.com/office/drawing/2014/chart" uri="{C3380CC4-5D6E-409C-BE32-E72D297353CC}">
              <c16:uniqueId val="{00000009-898A-4F6B-A6AE-D0ED0768DE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7655</c:v>
                </c:pt>
                <c:pt idx="3">
                  <c:v>7407</c:v>
                </c:pt>
                <c:pt idx="6">
                  <c:v>7066</c:v>
                </c:pt>
                <c:pt idx="9">
                  <c:v>7024</c:v>
                </c:pt>
                <c:pt idx="12">
                  <c:v>6825</c:v>
                </c:pt>
              </c:numCache>
            </c:numRef>
          </c:val>
          <c:extLst>
            <c:ext xmlns:c16="http://schemas.microsoft.com/office/drawing/2014/chart" uri="{C3380CC4-5D6E-409C-BE32-E72D297353CC}">
              <c16:uniqueId val="{0000000A-898A-4F6B-A6AE-D0ED0768DE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1025</c:v>
                </c:pt>
                <c:pt idx="2">
                  <c:v>#N/A</c:v>
                </c:pt>
                <c:pt idx="3">
                  <c:v>#N/A</c:v>
                </c:pt>
                <c:pt idx="4">
                  <c:v>857</c:v>
                </c:pt>
                <c:pt idx="5">
                  <c:v>#N/A</c:v>
                </c:pt>
                <c:pt idx="6">
                  <c:v>#N/A</c:v>
                </c:pt>
                <c:pt idx="7">
                  <c:v>420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8A-4F6B-A6AE-D0ED0768DE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2074</c:v>
                </c:pt>
                <c:pt idx="1">
                  <c:v>2112</c:v>
                </c:pt>
                <c:pt idx="2">
                  <c:v>2159</c:v>
                </c:pt>
              </c:numCache>
            </c:numRef>
          </c:val>
          <c:extLst>
            <c:ext xmlns:c16="http://schemas.microsoft.com/office/drawing/2014/chart" uri="{C3380CC4-5D6E-409C-BE32-E72D297353CC}">
              <c16:uniqueId val="{00000000-B83E-48B9-AAB9-F2900FB92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355</c:v>
                </c:pt>
                <c:pt idx="1">
                  <c:v>351</c:v>
                </c:pt>
                <c:pt idx="2">
                  <c:v>351</c:v>
                </c:pt>
              </c:numCache>
            </c:numRef>
          </c:val>
          <c:extLst>
            <c:ext xmlns:c16="http://schemas.microsoft.com/office/drawing/2014/chart" uri="{C3380CC4-5D6E-409C-BE32-E72D297353CC}">
              <c16:uniqueId val="{00000001-B83E-48B9-AAB9-F2900FB92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774</c:v>
                </c:pt>
                <c:pt idx="1">
                  <c:v>813</c:v>
                </c:pt>
                <c:pt idx="2">
                  <c:v>1080</c:v>
                </c:pt>
              </c:numCache>
            </c:numRef>
          </c:val>
          <c:extLst>
            <c:ext xmlns:c16="http://schemas.microsoft.com/office/drawing/2014/chart" uri="{C3380CC4-5D6E-409C-BE32-E72D297353CC}">
              <c16:uniqueId val="{00000002-B83E-48B9-AAB9-F2900FB92B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{1CFE3049-573D-44A5-9480-3ECBA17F50F8}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DA-4139-9AC4-352F06BEE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{FC64DB54-021D-4195-9705-C92122D9D9BF}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DA-4139-9AC4-352F06BEE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{6EE79EAA-C3CE-44BE-9ADF-79FD44DF19B2}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DA-4139-9AC4-352F06BEE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{8180074B-94CC-4E61-9904-858B81139033}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DA-4139-9AC4-352F06BEE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{8CF43D05-CFF1-46BE-B1CC-A1CD85B1500B}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DA-4139-9AC4-352F06BEE7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{34BE8437-7367-451B-A61A-DFA92C918FCA}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DA-4139-9AC4-352F06BEE7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{D2847F58-0B78-4973-832F-9AD1DC560649}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DA-4139-9AC4-352F06BEE7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{C10BA5CD-2114-47F5-A3BD-15E4E878C055}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DA-4139-9AC4-352F06BEE7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{4DE2D0A6-B886-4324-A56C-DBAC122391FA}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DA-4139-9AC4-352F06BEE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34.700000000000003</c:v>
                </c:pt>
                <c:pt idx="8">
                  <c:v>55.2</c:v>
                </c:pt>
                <c:pt idx="16">
                  <c:v>56.7</c:v>
                </c:pt>
                <c:pt idx="24">
                  <c:v>57.9</c:v>
                </c:pt>
                <c:pt idx="32">
                  <c:v>58.9</c:v>
                </c:pt>
              </c:numCache>
            </c:numRef>
          </c:xVal>
          <c:yVal>
            <c:numRef>
              <c:f>公会計指標分析・財政指標組合せ分析表!$BP$51:$DC$51</c:f>
              <c:numCache>
                <c:formatCode>#,##0.0;"▲ "#,##0.0</c:formatCode>
                <c:ptCount val="40"/>
                <c:pt idx="0">
                  <c:v>22.9</c:v>
                </c:pt>
                <c:pt idx="8">
                  <c:v>19.399999999999999</c:v>
                </c:pt>
                <c:pt idx="16">
                  <c:v>9.4</c:v>
                </c:pt>
              </c:numCache>
            </c:numRef>
          </c:yVal>
          <c:smooth val="0"/>
          <c:extLst>
            <c:ext xmlns:c16="http://schemas.microsoft.com/office/drawing/2014/chart" uri="{C3380CC4-5D6E-409C-BE32-E72D297353CC}">
              <c16:uniqueId val="{00000009-9BDA-4139-9AC4-352F06BEE7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{31545BF9-7C34-413F-BF24-C824F0016F76}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DA-4139-9AC4-352F06BEE7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{67AD13EC-135F-4B1E-AB02-743CC77BB6F6}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DA-4139-9AC4-352F06BEE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{41679C12-4602-49E7-9337-EB9645A8E81B}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DA-4139-9AC4-352F06BEE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{5DA30768-A9CF-4E1C-88F6-F041C3BCBCF4}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DA-4139-9AC4-352F06BEE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{31BDCD2C-D862-4ECB-AFBB-2EC70C7B64EA}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DA-4139-9AC4-352F06BEE7C9}"/>
                </c:ext>
              </c:extLst>
            </c:dLbl>
            <c:dLbl>
              <c:idx val="8"/>
              <c:layout>
                <c:manualLayout>
                  <c:x val="0"/>
                  <c:y val="1.3534294516905613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{4B9DA111-9A1D-4F81-AC30-68DA081C2BB6}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DA-4139-9AC4-352F06BEE7C9}"/>
                </c:ext>
              </c:extLst>
            </c:dLbl>
            <c:dLbl>
              <c:idx val="16"/>
              <c:layout>
                <c:manualLayout>
                  <c:x val="0"/>
                  <c:y val="-1.353429451691388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{64DDE257-0BAE-44B3-8230-0290B0AB5BA5}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DA-4139-9AC4-352F06BEE7C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{32B9E29B-2F04-4884-8108-9C038AC4B2DF}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DA-4139-9AC4-352F06BEE7C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{EA2A3C07-3746-4A59-B078-F24A3C9A9A76}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DA-4139-9AC4-352F06BEE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9BDA-4139-9AC4-352F06BEE7C9}"/>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{CAF5F9D6-3342-463B-8F06-321B0EBCA756}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717-4493-8C5A-5D9B2C2EA2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{BC346FB4-33BB-4449-9F99-B54105FA552A}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17-4493-8C5A-5D9B2C2EA2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{564B7D62-3F31-4CA9-93FD-D2BBC516877A}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17-4493-8C5A-5D9B2C2EA2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{0BBC9738-B5D6-465E-877A-64D7C2D6F411}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17-4493-8C5A-5D9B2C2EA2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{0929CF5A-BA7B-447E-81F3-A0EE308B47FB}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17-4493-8C5A-5D9B2C2EA20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{7606D9CC-E373-4198-A644-6A22D10C1E42}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717-4493-8C5A-5D9B2C2EA20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{57F13DAB-025C-47E4-9E4D-7314CCD5E493}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717-4493-8C5A-5D9B2C2EA20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{6D957E89-BF93-458A-B42D-28B2B769C5B7}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717-4493-8C5A-5D9B2C2EA20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{C5FB8098-439B-499D-9FBB-9DAB276EAC61}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717-4493-8C5A-5D9B2C2EA2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14.7</c:v>
                </c:pt>
                <c:pt idx="16">
                  <c:v>14.4</c:v>
                </c:pt>
                <c:pt idx="24">
                  <c:v>13.8</c:v>
                </c:pt>
                <c:pt idx="32">
                  <c:v>13.2</c:v>
                </c:pt>
              </c:numCache>
            </c:numRef>
          </c:xVal>
          <c:yVal>
            <c:numRef>
              <c:f>公会計指標分析・財政指標組合せ分析表!$BP$73:$DC$73</c:f>
              <c:numCache>
                <c:formatCode>#,##0.0;"▲ "#,##0.0</c:formatCode>
                <c:ptCount val="40"/>
                <c:pt idx="0">
                  <c:v>22.9</c:v>
                </c:pt>
                <c:pt idx="8">
                  <c:v>19.399999999999999</c:v>
                </c:pt>
                <c:pt idx="16">
                  <c:v>9.4</c:v>
                </c:pt>
              </c:numCache>
            </c:numRef>
          </c:yVal>
          <c:smooth val="0"/>
          <c:extLst>
            <c:ext xmlns:c16="http://schemas.microsoft.com/office/drawing/2014/chart" uri="{C3380CC4-5D6E-409C-BE32-E72D297353CC}">
              <c16:uniqueId val="{00000009-E717-4493-8C5A-5D9B2C2EA2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705094228604892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{79C5C096-7CF6-4A60-9B1B-B2EA52954FC3}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717-4493-8C5A-5D9B2C2EA2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{516897C0-F695-456B-BF57-8F0E4220FD57}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17-4493-8C5A-5D9B2C2EA2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{DDC37BC4-C247-4DBC-B390-106A2919B908}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17-4493-8C5A-5D9B2C2EA2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{5439651F-BF97-40A7-B796-047123DCF456}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17-4493-8C5A-5D9B2C2EA2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{DA8A210D-622E-4A4C-A996-E25E11030825}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17-4493-8C5A-5D9B2C2EA20D}"/>
                </c:ext>
              </c:extLst>
            </c:dLbl>
            <c:dLbl>
              <c:idx val="8"/>
              <c:layout>
                <c:manualLayout>
                  <c:x val="0"/>
                  <c:y val="-2.910459364877511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{90807ADB-B83C-4233-96A9-799A20BAE9A7}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717-4493-8C5A-5D9B2C2EA20D}"/>
                </c:ext>
              </c:extLst>
            </c:dLbl>
            <c:dLbl>
              <c:idx val="16"/>
              <c:layout>
                <c:manualLayout>
                  <c:x val="0"/>
                  <c:y val="-1.79497735129711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{8A15D734-BA06-44BB-BE9D-F312A8AEE1BA}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717-4493-8C5A-5D9B2C2EA20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{3A15D755-1CB0-44B0-9B74-21387FC850B4}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717-4493-8C5A-5D9B2C2EA20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{37C78622-7844-41F0-8B08-80F6DCC88BF7}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717-4493-8C5A-5D9B2C2EA2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E717-4493-8C5A-5D9B2C2EA20D}"/>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元利償還金は年々減少傾向にあるが、起債抑制により算入公債費等も同様に減少しているため、分子全体としては、同水準の額で推移している。</a:t>
          </a:r>
        </a:p>
        <a:p>
          <a:r>
            <a:rPr kumimoji="1" lang="ja-JP" altLang="en-US" sz="1400">
              <a:latin typeface="ＭＳ ゴシック" pitchFamily="49" charset="-128"/>
              <a:ea typeface="ＭＳ ゴシック" pitchFamily="49" charset="-128"/>
            </a:rPr>
            <a:t>　また、公営企業債の元利償還金に対する繰入金については、増加傾向が続いている。公営企業債については、診療所の医療機器更新や下水道施設整備により、今後も継続した地方債発行が見込まれていることから、計画的な借入により健全な行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分子構造の大部分を占めている一般会計等に係る地方債残高及び公営企業債等繰入見込額については、年々減少傾向にある。</a:t>
          </a:r>
        </a:p>
        <a:p>
          <a:r>
            <a:rPr kumimoji="1" lang="ja-JP" altLang="en-US" sz="1400">
              <a:latin typeface="ＭＳ ゴシック" pitchFamily="49" charset="-128"/>
              <a:ea typeface="ＭＳ ゴシック" pitchFamily="49" charset="-128"/>
            </a:rPr>
            <a:t>　今後も引き続き地方債元金償還額を下回る地方債発行額となるよう抑制しながら地方債残高の圧縮に努める。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岩手県金ケ崎町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財政調整基金の積立による増額、ふるさと納税の拡大に伴うふるさと応援寄附基金や新たに情報システム整備基金を整備したことによる増額により、基金全体としては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税収変動等不測の事態に備えて財政調整基金の残高確保に努める一方、基金の使途の明確化を図るために新たな特定目的基金の設置、また、個々の特定基金への積立を予定している。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・公共施設維持整備基金：建築物等公共施設の適正な維持整備。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・ふるさと応援寄付基金：寄附金の適正な管理運用と、これを財源としたまちづくり事業の実施による個性豊かな活力あるふるさとづくりの推進。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・すこやか子ども基金：子育て支援事業推進。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・情報システム整備基金：情報システムの整備等に要する経費の財源。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・福祉対策基金：総合的な福祉対策の実施。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・ふるさと納税の増加に伴う基金積立金の増加。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・新たに情報システム整備基金を創設したことによる増加。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公共施設維持整備基金については、施設の老朽化に伴う維持・修繕に備えて、基金残高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億円の確保を目途に計画的に積み立てを行う。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当初予算の財源不足による取り崩し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千円のほか、新型コロナウイルス感染症対策や大雪被害対策等により年間で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1,016,865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1,064,121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千円の積立を行った結果、全体として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今後も財源不足に伴う取り崩しが続くことが見込まれるが、計画的に積み立てを行うことにより、税収変動等不測の事態に備えて残高を確保するように努める。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年度の診療所建設費用に係る起債償還のため、当初予算で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千円を取り崩したが、事業費精査等による一般財源確保により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千円の積立を行った結果、対前年度と同額となった。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診療所建設に伴う元金償還が始まったため、今後の償還に向け、計画的に積立を行う。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有形固定資産減価償却率は類似団体より低い水準にある。それぞれの公共施設等について個別施設計画を基に、今後は、当該計画に基づき施設の維持管理を進めていく。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40912</xdr:rowOff>
    </xdr:from>
    <xdr:to>
      <xdr:col>23</xdr:col>
      <xdr:colOff>85090</xdr:colOff>
      <xdr:row>35</xdr:row>
      <xdr:rowOff>62140</xdr:rowOff>
    </xdr:to>
    <xdr:cxnSp macro="">
      <xdr:nvCxnSpPr>
        <xdr:cNvPr id="71" name="直線コネクタ 70"/>
        <xdr:cNvCxnSpPr/>
      </xdr:nvCxnSpPr>
      <xdr:spPr>
        <a:xfrm flipV="1">
          <a:off x="4206240" y="5504452"/>
          <a:ext cx="1270" cy="1194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2" name="有形固定資産減価償却率最小値テキスト"/>
        <xdr:cNvSpPr txBox="1"/>
      </xdr:nvSpPr>
      <xdr:spPr>
        <a:xfrm>
          <a:off x="4258945" y="670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3" name="直線コネクタ 72"/>
        <xdr:cNvCxnSpPr/>
      </xdr:nvCxnSpPr>
      <xdr:spPr>
        <a:xfrm>
          <a:off x="4119245" y="669916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159039</xdr:rowOff>
    </xdr:from>
    <xdr:ext cx="405111" cy="259045"/>
    <xdr:sp macro="" textlink="">
      <xdr:nvSpPr>
        <xdr:cNvPr id="74" name="有形固定資産減価償却率最大値テキスト"/>
        <xdr:cNvSpPr txBox="1"/>
      </xdr:nvSpPr>
      <xdr:spPr>
        <a:xfrm>
          <a:off x="4258945" y="5287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40912</xdr:rowOff>
    </xdr:from>
    <xdr:to>
      <xdr:col>23</xdr:col>
      <xdr:colOff>174625</xdr:colOff>
      <xdr:row>28</xdr:row>
      <xdr:rowOff>40912</xdr:rowOff>
    </xdr:to>
    <xdr:cxnSp macro="">
      <xdr:nvCxnSpPr>
        <xdr:cNvPr id="75" name="直線コネクタ 74"/>
        <xdr:cNvCxnSpPr/>
      </xdr:nvCxnSpPr>
      <xdr:spPr>
        <a:xfrm>
          <a:off x="4119245" y="55044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160491</xdr:rowOff>
    </xdr:from>
    <xdr:ext cx="405111" cy="259045"/>
    <xdr:sp macro="" textlink="">
      <xdr:nvSpPr>
        <xdr:cNvPr id="76" name="有形固定資産減価償却率平均値テキスト"/>
        <xdr:cNvSpPr txBox="1"/>
      </xdr:nvSpPr>
      <xdr:spPr>
        <a:xfrm>
          <a:off x="4258945" y="6126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77" name="フローチャート: 判断 76"/>
        <xdr:cNvSpPr/>
      </xdr:nvSpPr>
      <xdr:spPr>
        <a:xfrm>
          <a:off x="4157345" y="614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35288</xdr:rowOff>
    </xdr:from>
    <xdr:to>
      <xdr:col>19</xdr:col>
      <xdr:colOff>187325</xdr:colOff>
      <xdr:row>32</xdr:row>
      <xdr:rowOff>136888</xdr:rowOff>
    </xdr:to>
    <xdr:sp macro="" textlink="">
      <xdr:nvSpPr>
        <xdr:cNvPr id="78" name="フローチャート: 判断 77"/>
        <xdr:cNvSpPr/>
      </xdr:nvSpPr>
      <xdr:spPr>
        <a:xfrm>
          <a:off x="3537585" y="6169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63047</xdr:rowOff>
    </xdr:from>
    <xdr:to>
      <xdr:col>15</xdr:col>
      <xdr:colOff>187325</xdr:colOff>
      <xdr:row>32</xdr:row>
      <xdr:rowOff>164647</xdr:rowOff>
    </xdr:to>
    <xdr:sp macro="" textlink="">
      <xdr:nvSpPr>
        <xdr:cNvPr id="79" name="フローチャート: 判断 78"/>
        <xdr:cNvSpPr/>
      </xdr:nvSpPr>
      <xdr:spPr>
        <a:xfrm>
          <a:off x="2867025" y="61971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41456</xdr:rowOff>
    </xdr:from>
    <xdr:to>
      <xdr:col>11</xdr:col>
      <xdr:colOff>187325</xdr:colOff>
      <xdr:row>32</xdr:row>
      <xdr:rowOff>143056</xdr:rowOff>
    </xdr:to>
    <xdr:sp macro="" textlink="">
      <xdr:nvSpPr>
        <xdr:cNvPr id="80" name="フローチャート: 判断 79"/>
        <xdr:cNvSpPr/>
      </xdr:nvSpPr>
      <xdr:spPr>
        <a:xfrm>
          <a:off x="2196465" y="61755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157389</xdr:rowOff>
    </xdr:from>
    <xdr:to>
      <xdr:col>7</xdr:col>
      <xdr:colOff>187325</xdr:colOff>
      <xdr:row>32</xdr:row>
      <xdr:rowOff>87539</xdr:rowOff>
    </xdr:to>
    <xdr:sp macro="" textlink="">
      <xdr:nvSpPr>
        <xdr:cNvPr id="81" name="フローチャート: 判断 80"/>
        <xdr:cNvSpPr/>
      </xdr:nvSpPr>
      <xdr:spPr>
        <a:xfrm>
          <a:off x="1525905" y="6123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7" name="楕円 86"/>
        <xdr:cNvSpPr/>
      </xdr:nvSpPr>
      <xdr:spPr>
        <a:xfrm>
          <a:off x="4157345" y="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38389</xdr:rowOff>
    </xdr:from>
    <xdr:ext cx="405111" cy="259045"/>
    <xdr:sp macro="" textlink="">
      <xdr:nvSpPr>
        <xdr:cNvPr id="88" name="有形固定資産減価償却率該当値テキスト"/>
        <xdr:cNvSpPr txBox="1"/>
      </xdr:nvSpPr>
      <xdr:spPr>
        <a:xfrm>
          <a:off x="4258945" y="583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9" name="楕円 88"/>
        <xdr:cNvSpPr/>
      </xdr:nvSpPr>
      <xdr:spPr>
        <a:xfrm>
          <a:off x="3537585" y="5954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66312</xdr:rowOff>
    </xdr:to>
    <xdr:cxnSp macro="">
      <xdr:nvCxnSpPr>
        <xdr:cNvPr id="90" name="直線コネクタ 89"/>
        <xdr:cNvCxnSpPr/>
      </xdr:nvCxnSpPr>
      <xdr:spPr>
        <a:xfrm>
          <a:off x="3588385" y="6001929"/>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119108</xdr:rowOff>
    </xdr:from>
    <xdr:to>
      <xdr:col>15</xdr:col>
      <xdr:colOff>187325</xdr:colOff>
      <xdr:row>31</xdr:row>
      <xdr:rowOff>49258</xdr:rowOff>
    </xdr:to>
    <xdr:sp macro="" textlink="">
      <xdr:nvSpPr>
        <xdr:cNvPr id="91" name="楕円 90"/>
        <xdr:cNvSpPr/>
      </xdr:nvSpPr>
      <xdr:spPr>
        <a:xfrm>
          <a:off x="2867025" y="5917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35469</xdr:rowOff>
    </xdr:to>
    <xdr:cxnSp macro="">
      <xdr:nvCxnSpPr>
        <xdr:cNvPr id="92" name="直線コネクタ 91"/>
        <xdr:cNvCxnSpPr/>
      </xdr:nvCxnSpPr>
      <xdr:spPr>
        <a:xfrm>
          <a:off x="2917825" y="5968728"/>
          <a:ext cx="6705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3" name="楕円 92"/>
        <xdr:cNvSpPr/>
      </xdr:nvSpPr>
      <xdr:spPr>
        <a:xfrm>
          <a:off x="2196465" y="5871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169908</xdr:rowOff>
    </xdr:to>
    <xdr:cxnSp macro="">
      <xdr:nvCxnSpPr>
        <xdr:cNvPr id="94" name="直線コネクタ 93"/>
        <xdr:cNvCxnSpPr/>
      </xdr:nvCxnSpPr>
      <xdr:spPr>
        <a:xfrm>
          <a:off x="2247265" y="5922464"/>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126365</xdr:rowOff>
    </xdr:from>
    <xdr:to>
      <xdr:col>7</xdr:col>
      <xdr:colOff>187325</xdr:colOff>
      <xdr:row>27</xdr:row>
      <xdr:rowOff>56515</xdr:rowOff>
    </xdr:to>
    <xdr:sp macro="" textlink="">
      <xdr:nvSpPr>
        <xdr:cNvPr id="95" name="楕円 94"/>
        <xdr:cNvSpPr/>
      </xdr:nvSpPr>
      <xdr:spPr>
        <a:xfrm>
          <a:off x="1525905" y="5254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30</xdr:row>
      <xdr:rowOff>123644</xdr:rowOff>
    </xdr:to>
    <xdr:cxnSp macro="">
      <xdr:nvCxnSpPr>
        <xdr:cNvPr id="96" name="直線コネクタ 95"/>
        <xdr:cNvCxnSpPr/>
      </xdr:nvCxnSpPr>
      <xdr:spPr>
        <a:xfrm>
          <a:off x="1576705" y="5301615"/>
          <a:ext cx="670560" cy="6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128015</xdr:rowOff>
    </xdr:from>
    <xdr:ext cx="405111" cy="259045"/>
    <xdr:sp macro="" textlink="">
      <xdr:nvSpPr>
        <xdr:cNvPr id="97" name="n_1aveValue有形固定資産減価償却率"/>
        <xdr:cNvSpPr txBox="1"/>
      </xdr:nvSpPr>
      <xdr:spPr>
        <a:xfrm>
          <a:off x="3395989" y="626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98" name="n_2aveValue有形固定資産減価償却率"/>
        <xdr:cNvSpPr txBox="1"/>
      </xdr:nvSpPr>
      <xdr:spPr>
        <a:xfrm>
          <a:off x="2738129" y="6289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134183</xdr:rowOff>
    </xdr:from>
    <xdr:ext cx="405111" cy="259045"/>
    <xdr:sp macro="" textlink="">
      <xdr:nvSpPr>
        <xdr:cNvPr id="99" name="n_3aveValue有形固定資産減価償却率"/>
        <xdr:cNvSpPr txBox="1"/>
      </xdr:nvSpPr>
      <xdr:spPr>
        <a:xfrm>
          <a:off x="2067569" y="626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78666</xdr:rowOff>
    </xdr:from>
    <xdr:ext cx="405111" cy="259045"/>
    <xdr:sp macro="" textlink="">
      <xdr:nvSpPr>
        <xdr:cNvPr id="100" name="n_4aveValue有形固定資産減価償却率"/>
        <xdr:cNvSpPr txBox="1"/>
      </xdr:nvSpPr>
      <xdr:spPr>
        <a:xfrm>
          <a:off x="1397009" y="62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101" name="n_1mainValue有形固定資産減価償却率"/>
        <xdr:cNvSpPr txBox="1"/>
      </xdr:nvSpPr>
      <xdr:spPr>
        <a:xfrm>
          <a:off x="3395989" y="573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65785</xdr:rowOff>
    </xdr:from>
    <xdr:ext cx="405111" cy="259045"/>
    <xdr:sp macro="" textlink="">
      <xdr:nvSpPr>
        <xdr:cNvPr id="102" name="n_2mainValue有形固定資産減価償却率"/>
        <xdr:cNvSpPr txBox="1"/>
      </xdr:nvSpPr>
      <xdr:spPr>
        <a:xfrm>
          <a:off x="2738129" y="569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103" name="n_3mainValue有形固定資産減価償却率"/>
        <xdr:cNvSpPr txBox="1"/>
      </xdr:nvSpPr>
      <xdr:spPr>
        <a:xfrm>
          <a:off x="2067569" y="565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73042</xdr:rowOff>
    </xdr:from>
    <xdr:ext cx="405111" cy="259045"/>
    <xdr:sp macro="" textlink="">
      <xdr:nvSpPr>
        <xdr:cNvPr id="104" name="n_4mainValue有形固定資産減価償却率"/>
        <xdr:cNvSpPr txBox="1"/>
      </xdr:nvSpPr>
      <xdr:spPr>
        <a:xfrm>
          <a:off x="1397009" y="503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地方債の発行を抑制し、プライマリーバランスの黒字を維持してきた結果、債務償還比率が低下傾向にある。今後もプライマリーバランスの黒字の維持に努める。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0" name="テキスト ボックス 119"/>
        <xdr:cNvSpPr txBox="1"/>
      </xdr:nvSpPr>
      <xdr:spPr>
        <a:xfrm>
          <a:off x="954293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9971405" y="65487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2" name="テキスト ボックス 121"/>
        <xdr:cNvSpPr txBox="1"/>
      </xdr:nvSpPr>
      <xdr:spPr>
        <a:xfrm>
          <a:off x="954293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9971405" y="61283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4" name="テキスト ボックス 123"/>
        <xdr:cNvSpPr txBox="1"/>
      </xdr:nvSpPr>
      <xdr:spPr>
        <a:xfrm>
          <a:off x="9542936" y="603458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9971405" y="570420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9542936" y="56142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9971405" y="52838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9645528" y="519003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1" name="直線コネクタ 130"/>
        <xdr:cNvCxnSpPr/>
      </xdr:nvCxnSpPr>
      <xdr:spPr>
        <a:xfrm flipV="1">
          <a:off x="13027660" y="5283835"/>
          <a:ext cx="1269" cy="131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2" name="債務償還比率最小値テキスト"/>
        <xdr:cNvSpPr txBox="1"/>
      </xdr:nvSpPr>
      <xdr:spPr>
        <a:xfrm>
          <a:off x="13080365" y="66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3" name="直線コネクタ 132"/>
        <xdr:cNvCxnSpPr/>
      </xdr:nvCxnSpPr>
      <xdr:spPr>
        <a:xfrm>
          <a:off x="12963525" y="6599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3080365" y="5062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2963525" y="5283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36" name="債務償還比率平均値テキスト"/>
        <xdr:cNvSpPr txBox="1"/>
      </xdr:nvSpPr>
      <xdr:spPr>
        <a:xfrm>
          <a:off x="13080365" y="5833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7" name="フローチャート: 判断 136"/>
        <xdr:cNvSpPr/>
      </xdr:nvSpPr>
      <xdr:spPr>
        <a:xfrm>
          <a:off x="13001625" y="5978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8" name="フローチャート: 判断 137"/>
        <xdr:cNvSpPr/>
      </xdr:nvSpPr>
      <xdr:spPr>
        <a:xfrm>
          <a:off x="12359005" y="6260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9" name="フローチャート: 判断 138"/>
        <xdr:cNvSpPr/>
      </xdr:nvSpPr>
      <xdr:spPr>
        <a:xfrm>
          <a:off x="11688445" y="639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40" name="フローチャート: 判断 139"/>
        <xdr:cNvSpPr/>
      </xdr:nvSpPr>
      <xdr:spPr>
        <a:xfrm>
          <a:off x="11017885" y="643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41" name="フローチャート: 判断 140"/>
        <xdr:cNvSpPr/>
      </xdr:nvSpPr>
      <xdr:spPr>
        <a:xfrm>
          <a:off x="10347325" y="6458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23469</xdr:rowOff>
    </xdr:from>
    <xdr:to>
      <xdr:col>76</xdr:col>
      <xdr:colOff>73025</xdr:colOff>
      <xdr:row>31</xdr:row>
      <xdr:rowOff>125069</xdr:rowOff>
    </xdr:to>
    <xdr:sp macro="" textlink="">
      <xdr:nvSpPr>
        <xdr:cNvPr id="147" name="楕円 146"/>
        <xdr:cNvSpPr/>
      </xdr:nvSpPr>
      <xdr:spPr>
        <a:xfrm>
          <a:off x="13001625" y="59899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1896</xdr:rowOff>
    </xdr:from>
    <xdr:ext cx="469744" cy="259045"/>
    <xdr:sp macro="" textlink="">
      <xdr:nvSpPr>
        <xdr:cNvPr id="148" name="債務償還比率該当値テキスト"/>
        <xdr:cNvSpPr txBox="1"/>
      </xdr:nvSpPr>
      <xdr:spPr>
        <a:xfrm>
          <a:off x="13080365" y="59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136169</xdr:rowOff>
    </xdr:from>
    <xdr:to>
      <xdr:col>72</xdr:col>
      <xdr:colOff>123825</xdr:colOff>
      <xdr:row>32</xdr:row>
      <xdr:rowOff>66319</xdr:rowOff>
    </xdr:to>
    <xdr:sp macro="" textlink="">
      <xdr:nvSpPr>
        <xdr:cNvPr id="149" name="楕円 148"/>
        <xdr:cNvSpPr/>
      </xdr:nvSpPr>
      <xdr:spPr>
        <a:xfrm>
          <a:off x="12359005" y="6102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74269</xdr:rowOff>
    </xdr:from>
    <xdr:to>
      <xdr:col>76</xdr:col>
      <xdr:colOff>22225</xdr:colOff>
      <xdr:row>32</xdr:row>
      <xdr:rowOff>15519</xdr:rowOff>
    </xdr:to>
    <xdr:cxnSp macro="">
      <xdr:nvCxnSpPr>
        <xdr:cNvPr id="150" name="直線コネクタ 149"/>
        <xdr:cNvCxnSpPr/>
      </xdr:nvCxnSpPr>
      <xdr:spPr>
        <a:xfrm flipV="1">
          <a:off x="12409805" y="6040729"/>
          <a:ext cx="61976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10706</xdr:rowOff>
    </xdr:from>
    <xdr:to>
      <xdr:col>68</xdr:col>
      <xdr:colOff>123825</xdr:colOff>
      <xdr:row>32</xdr:row>
      <xdr:rowOff>112306</xdr:rowOff>
    </xdr:to>
    <xdr:sp macro="" textlink="">
      <xdr:nvSpPr>
        <xdr:cNvPr id="151" name="楕円 150"/>
        <xdr:cNvSpPr/>
      </xdr:nvSpPr>
      <xdr:spPr>
        <a:xfrm>
          <a:off x="11688445" y="61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15519</xdr:rowOff>
    </xdr:from>
    <xdr:to>
      <xdr:col>72</xdr:col>
      <xdr:colOff>73025</xdr:colOff>
      <xdr:row>32</xdr:row>
      <xdr:rowOff>61506</xdr:rowOff>
    </xdr:to>
    <xdr:cxnSp macro="">
      <xdr:nvCxnSpPr>
        <xdr:cNvPr id="152" name="直線コネクタ 151"/>
        <xdr:cNvCxnSpPr/>
      </xdr:nvCxnSpPr>
      <xdr:spPr>
        <a:xfrm flipV="1">
          <a:off x="11739245" y="6149619"/>
          <a:ext cx="67056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84760</xdr:rowOff>
    </xdr:from>
    <xdr:to>
      <xdr:col>64</xdr:col>
      <xdr:colOff>123825</xdr:colOff>
      <xdr:row>33</xdr:row>
      <xdr:rowOff>14910</xdr:rowOff>
    </xdr:to>
    <xdr:sp macro="" textlink="">
      <xdr:nvSpPr>
        <xdr:cNvPr id="153" name="楕円 152"/>
        <xdr:cNvSpPr/>
      </xdr:nvSpPr>
      <xdr:spPr>
        <a:xfrm>
          <a:off x="11017885" y="6218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61506</xdr:rowOff>
    </xdr:from>
    <xdr:to>
      <xdr:col>68</xdr:col>
      <xdr:colOff>73025</xdr:colOff>
      <xdr:row>32</xdr:row>
      <xdr:rowOff>135560</xdr:rowOff>
    </xdr:to>
    <xdr:cxnSp macro="">
      <xdr:nvCxnSpPr>
        <xdr:cNvPr id="154" name="直線コネクタ 153"/>
        <xdr:cNvCxnSpPr/>
      </xdr:nvCxnSpPr>
      <xdr:spPr>
        <a:xfrm flipV="1">
          <a:off x="11068685" y="6195606"/>
          <a:ext cx="670560" cy="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142621</xdr:rowOff>
    </xdr:from>
    <xdr:to>
      <xdr:col>60</xdr:col>
      <xdr:colOff>123825</xdr:colOff>
      <xdr:row>33</xdr:row>
      <xdr:rowOff>72771</xdr:rowOff>
    </xdr:to>
    <xdr:sp macro="" textlink="">
      <xdr:nvSpPr>
        <xdr:cNvPr id="155" name="楕円 154"/>
        <xdr:cNvSpPr/>
      </xdr:nvSpPr>
      <xdr:spPr>
        <a:xfrm>
          <a:off x="10347325" y="6276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135560</xdr:rowOff>
    </xdr:from>
    <xdr:to>
      <xdr:col>64</xdr:col>
      <xdr:colOff>73025</xdr:colOff>
      <xdr:row>33</xdr:row>
      <xdr:rowOff>21971</xdr:rowOff>
    </xdr:to>
    <xdr:cxnSp macro="">
      <xdr:nvCxnSpPr>
        <xdr:cNvPr id="156" name="直線コネクタ 155"/>
        <xdr:cNvCxnSpPr/>
      </xdr:nvCxnSpPr>
      <xdr:spPr>
        <a:xfrm flipV="1">
          <a:off x="10398125" y="6269660"/>
          <a:ext cx="67056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57" name="n_1aveValue債務償還比率"/>
        <xdr:cNvSpPr txBox="1"/>
      </xdr:nvSpPr>
      <xdr:spPr>
        <a:xfrm>
          <a:off x="12185092" y="634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58" name="n_2aveValue債務償還比率"/>
        <xdr:cNvSpPr txBox="1"/>
      </xdr:nvSpPr>
      <xdr:spPr>
        <a:xfrm>
          <a:off x="11527232" y="648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59" name="n_3aveValue債務償還比率"/>
        <xdr:cNvSpPr txBox="1"/>
      </xdr:nvSpPr>
      <xdr:spPr>
        <a:xfrm>
          <a:off x="10856672" y="65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60" name="n_4aveValue債務償還比率"/>
        <xdr:cNvSpPr txBox="1"/>
      </xdr:nvSpPr>
      <xdr:spPr>
        <a:xfrm>
          <a:off x="10186112" y="65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82846</xdr:rowOff>
    </xdr:from>
    <xdr:ext cx="469744" cy="259045"/>
    <xdr:sp macro="" textlink="">
      <xdr:nvSpPr>
        <xdr:cNvPr id="161" name="n_1mainValue債務償還比率"/>
        <xdr:cNvSpPr txBox="1"/>
      </xdr:nvSpPr>
      <xdr:spPr>
        <a:xfrm>
          <a:off x="12185092" y="58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128833</xdr:rowOff>
    </xdr:from>
    <xdr:ext cx="469744" cy="259045"/>
    <xdr:sp macro="" textlink="">
      <xdr:nvSpPr>
        <xdr:cNvPr id="162" name="n_2mainValue債務償還比率"/>
        <xdr:cNvSpPr txBox="1"/>
      </xdr:nvSpPr>
      <xdr:spPr>
        <a:xfrm>
          <a:off x="11527232" y="592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31437</xdr:rowOff>
    </xdr:from>
    <xdr:ext cx="469744" cy="259045"/>
    <xdr:sp macro="" textlink="">
      <xdr:nvSpPr>
        <xdr:cNvPr id="163" name="n_3mainValue債務償還比率"/>
        <xdr:cNvSpPr txBox="1"/>
      </xdr:nvSpPr>
      <xdr:spPr>
        <a:xfrm>
          <a:off x="10856672" y="59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89298</xdr:rowOff>
    </xdr:from>
    <xdr:ext cx="469744" cy="259045"/>
    <xdr:sp macro="" textlink="">
      <xdr:nvSpPr>
        <xdr:cNvPr id="164" name="n_4mainValue債務償還比率"/>
        <xdr:cNvSpPr txBox="1"/>
      </xdr:nvSpPr>
      <xdr:spPr>
        <a:xfrm>
          <a:off x="10186112"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5146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739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3" name="楕円 72"/>
        <xdr:cNvSpPr/>
      </xdr:nvSpPr>
      <xdr:spPr>
        <a:xfrm>
          <a:off x="403606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120667</xdr:rowOff>
    </xdr:from>
    <xdr:ext cx="405111" cy="259045"/>
    <xdr:sp macro="" textlink="">
      <xdr:nvSpPr>
        <xdr:cNvPr id="74" name="【道路】&#10;有形固定資産減価償却率該当値テキスト"/>
        <xdr:cNvSpPr txBox="1"/>
      </xdr:nvSpPr>
      <xdr:spPr>
        <a:xfrm>
          <a:off x="412496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312160" y="6123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36</xdr:row>
      <xdr:rowOff>148590</xdr:rowOff>
    </xdr:to>
    <xdr:cxnSp macro="">
      <xdr:nvCxnSpPr>
        <xdr:cNvPr id="76" name="直線コネクタ 75"/>
        <xdr:cNvCxnSpPr/>
      </xdr:nvCxnSpPr>
      <xdr:spPr>
        <a:xfrm>
          <a:off x="3355340" y="617410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5146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139065</xdr:rowOff>
    </xdr:to>
    <xdr:cxnSp macro="">
      <xdr:nvCxnSpPr>
        <xdr:cNvPr id="78" name="直線コネクタ 77"/>
        <xdr:cNvCxnSpPr/>
      </xdr:nvCxnSpPr>
      <xdr:spPr>
        <a:xfrm>
          <a:off x="2565400" y="613981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9" name="楕円 78"/>
        <xdr:cNvSpPr/>
      </xdr:nvSpPr>
      <xdr:spPr>
        <a:xfrm>
          <a:off x="17399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104775</xdr:rowOff>
    </xdr:to>
    <xdr:cxnSp macro="">
      <xdr:nvCxnSpPr>
        <xdr:cNvPr id="80" name="直線コネクタ 79"/>
        <xdr:cNvCxnSpPr/>
      </xdr:nvCxnSpPr>
      <xdr:spPr>
        <a:xfrm>
          <a:off x="1790700" y="610552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103505</xdr:rowOff>
    </xdr:from>
    <xdr:to>
      <xdr:col>6</xdr:col>
      <xdr:colOff>38100</xdr:colOff>
      <xdr:row>36</xdr:row>
      <xdr:rowOff>33655</xdr:rowOff>
    </xdr:to>
    <xdr:sp macro="" textlink="">
      <xdr:nvSpPr>
        <xdr:cNvPr id="81" name="楕円 80"/>
        <xdr:cNvSpPr/>
      </xdr:nvSpPr>
      <xdr:spPr>
        <a:xfrm>
          <a:off x="965200" y="5970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70485</xdr:rowOff>
    </xdr:to>
    <xdr:cxnSp macro="">
      <xdr:nvCxnSpPr>
        <xdr:cNvPr id="82" name="直線コネクタ 81"/>
        <xdr:cNvCxnSpPr/>
      </xdr:nvCxnSpPr>
      <xdr:spPr>
        <a:xfrm>
          <a:off x="1008380" y="6021705"/>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3857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6110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xdr:cNvSpPr txBox="1"/>
      </xdr:nvSpPr>
      <xdr:spPr>
        <a:xfrm>
          <a:off x="317056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xdr:cNvSpPr txBox="1"/>
      </xdr:nvSpPr>
      <xdr:spPr>
        <a:xfrm>
          <a:off x="238570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9" name="n_3mainValue【道路】&#10;有形固定資産減価償却率"/>
        <xdr:cNvSpPr txBox="1"/>
      </xdr:nvSpPr>
      <xdr:spPr>
        <a:xfrm>
          <a:off x="161100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50182</xdr:rowOff>
    </xdr:from>
    <xdr:ext cx="405111" cy="259045"/>
    <xdr:sp macro="" textlink="">
      <xdr:nvSpPr>
        <xdr:cNvPr id="90" name="n_4mainValue【道路】&#10;有形固定資産減価償却率"/>
        <xdr:cNvSpPr txBox="1"/>
      </xdr:nvSpPr>
      <xdr:spPr>
        <a:xfrm>
          <a:off x="83630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xdr:cNvSpPr txBox="1"/>
      </xdr:nvSpPr>
      <xdr:spPr>
        <a:xfrm>
          <a:off x="9258300" y="6642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xdr:cNvSpPr/>
      </xdr:nvSpPr>
      <xdr:spPr>
        <a:xfrm>
          <a:off x="7670800" y="6704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xdr:cNvSpPr/>
      </xdr:nvSpPr>
      <xdr:spPr>
        <a:xfrm>
          <a:off x="6873240" y="670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xdr:cNvSpPr/>
      </xdr:nvSpPr>
      <xdr:spPr>
        <a:xfrm>
          <a:off x="6098540" y="67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14053</xdr:rowOff>
    </xdr:from>
    <xdr:to>
      <xdr:col>55</xdr:col>
      <xdr:colOff>50800</xdr:colOff>
      <xdr:row>39</xdr:row>
      <xdr:rowOff>115653</xdr:rowOff>
    </xdr:to>
    <xdr:sp macro="" textlink="">
      <xdr:nvSpPr>
        <xdr:cNvPr id="128" name="楕円 127"/>
        <xdr:cNvSpPr/>
      </xdr:nvSpPr>
      <xdr:spPr>
        <a:xfrm>
          <a:off x="9192260" y="6552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36930</xdr:rowOff>
    </xdr:from>
    <xdr:ext cx="534377" cy="259045"/>
    <xdr:sp macro="" textlink="">
      <xdr:nvSpPr>
        <xdr:cNvPr id="129" name="【道路】&#10;一人当たり延長該当値テキスト"/>
        <xdr:cNvSpPr txBox="1"/>
      </xdr:nvSpPr>
      <xdr:spPr>
        <a:xfrm>
          <a:off x="9258300" y="64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17801</xdr:rowOff>
    </xdr:from>
    <xdr:to>
      <xdr:col>50</xdr:col>
      <xdr:colOff>165100</xdr:colOff>
      <xdr:row>39</xdr:row>
      <xdr:rowOff>119401</xdr:rowOff>
    </xdr:to>
    <xdr:sp macro="" textlink="">
      <xdr:nvSpPr>
        <xdr:cNvPr id="130" name="楕円 129"/>
        <xdr:cNvSpPr/>
      </xdr:nvSpPr>
      <xdr:spPr>
        <a:xfrm>
          <a:off x="8445500" y="65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64853</xdr:rowOff>
    </xdr:from>
    <xdr:to>
      <xdr:col>55</xdr:col>
      <xdr:colOff>0</xdr:colOff>
      <xdr:row>39</xdr:row>
      <xdr:rowOff>68601</xdr:rowOff>
    </xdr:to>
    <xdr:cxnSp macro="">
      <xdr:nvCxnSpPr>
        <xdr:cNvPr id="131" name="直線コネクタ 130"/>
        <xdr:cNvCxnSpPr/>
      </xdr:nvCxnSpPr>
      <xdr:spPr>
        <a:xfrm flipV="1">
          <a:off x="8496300" y="6602813"/>
          <a:ext cx="7239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19393</xdr:rowOff>
    </xdr:from>
    <xdr:to>
      <xdr:col>46</xdr:col>
      <xdr:colOff>38100</xdr:colOff>
      <xdr:row>39</xdr:row>
      <xdr:rowOff>120993</xdr:rowOff>
    </xdr:to>
    <xdr:sp macro="" textlink="">
      <xdr:nvSpPr>
        <xdr:cNvPr id="132" name="楕円 131"/>
        <xdr:cNvSpPr/>
      </xdr:nvSpPr>
      <xdr:spPr>
        <a:xfrm>
          <a:off x="7670800" y="6557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68601</xdr:rowOff>
    </xdr:from>
    <xdr:to>
      <xdr:col>50</xdr:col>
      <xdr:colOff>114300</xdr:colOff>
      <xdr:row>39</xdr:row>
      <xdr:rowOff>70193</xdr:rowOff>
    </xdr:to>
    <xdr:cxnSp macro="">
      <xdr:nvCxnSpPr>
        <xdr:cNvPr id="133" name="直線コネクタ 132"/>
        <xdr:cNvCxnSpPr/>
      </xdr:nvCxnSpPr>
      <xdr:spPr>
        <a:xfrm flipV="1">
          <a:off x="7713980" y="6606561"/>
          <a:ext cx="78232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19969</xdr:rowOff>
    </xdr:from>
    <xdr:to>
      <xdr:col>41</xdr:col>
      <xdr:colOff>101600</xdr:colOff>
      <xdr:row>39</xdr:row>
      <xdr:rowOff>121569</xdr:rowOff>
    </xdr:to>
    <xdr:sp macro="" textlink="">
      <xdr:nvSpPr>
        <xdr:cNvPr id="134" name="楕円 133"/>
        <xdr:cNvSpPr/>
      </xdr:nvSpPr>
      <xdr:spPr>
        <a:xfrm>
          <a:off x="6873240" y="65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70193</xdr:rowOff>
    </xdr:from>
    <xdr:to>
      <xdr:col>45</xdr:col>
      <xdr:colOff>177800</xdr:colOff>
      <xdr:row>39</xdr:row>
      <xdr:rowOff>70769</xdr:rowOff>
    </xdr:to>
    <xdr:cxnSp macro="">
      <xdr:nvCxnSpPr>
        <xdr:cNvPr id="135" name="直線コネクタ 134"/>
        <xdr:cNvCxnSpPr/>
      </xdr:nvCxnSpPr>
      <xdr:spPr>
        <a:xfrm flipV="1">
          <a:off x="6924040" y="6608153"/>
          <a:ext cx="78994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109022</xdr:rowOff>
    </xdr:from>
    <xdr:to>
      <xdr:col>36</xdr:col>
      <xdr:colOff>165100</xdr:colOff>
      <xdr:row>40</xdr:row>
      <xdr:rowOff>39172</xdr:rowOff>
    </xdr:to>
    <xdr:sp macro="" textlink="">
      <xdr:nvSpPr>
        <xdr:cNvPr id="136" name="楕円 135"/>
        <xdr:cNvSpPr/>
      </xdr:nvSpPr>
      <xdr:spPr>
        <a:xfrm>
          <a:off x="6098540" y="664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70769</xdr:rowOff>
    </xdr:from>
    <xdr:to>
      <xdr:col>41</xdr:col>
      <xdr:colOff>50800</xdr:colOff>
      <xdr:row>39</xdr:row>
      <xdr:rowOff>159822</xdr:rowOff>
    </xdr:to>
    <xdr:cxnSp macro="">
      <xdr:nvCxnSpPr>
        <xdr:cNvPr id="137" name="直線コネクタ 136"/>
        <xdr:cNvCxnSpPr/>
      </xdr:nvCxnSpPr>
      <xdr:spPr>
        <a:xfrm flipV="1">
          <a:off x="6149340" y="6608729"/>
          <a:ext cx="7747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xdr:cNvSpPr txBox="1"/>
      </xdr:nvSpPr>
      <xdr:spPr>
        <a:xfrm>
          <a:off x="8239271" y="67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88153</xdr:rowOff>
    </xdr:from>
    <xdr:ext cx="534377" cy="259045"/>
    <xdr:sp macro="" textlink="">
      <xdr:nvSpPr>
        <xdr:cNvPr id="139" name="n_2aveValue【道路】&#10;一人当たり延長"/>
        <xdr:cNvSpPr txBox="1"/>
      </xdr:nvSpPr>
      <xdr:spPr>
        <a:xfrm>
          <a:off x="7477271" y="67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xdr:cNvSpPr txBox="1"/>
      </xdr:nvSpPr>
      <xdr:spPr>
        <a:xfrm>
          <a:off x="6702571" y="67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xdr:cNvSpPr txBox="1"/>
      </xdr:nvSpPr>
      <xdr:spPr>
        <a:xfrm>
          <a:off x="5905011" y="68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135928</xdr:rowOff>
    </xdr:from>
    <xdr:ext cx="534377" cy="259045"/>
    <xdr:sp macro="" textlink="">
      <xdr:nvSpPr>
        <xdr:cNvPr id="142" name="n_1mainValue【道路】&#10;一人当たり延長"/>
        <xdr:cNvSpPr txBox="1"/>
      </xdr:nvSpPr>
      <xdr:spPr>
        <a:xfrm>
          <a:off x="8239271" y="63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137520</xdr:rowOff>
    </xdr:from>
    <xdr:ext cx="534377" cy="259045"/>
    <xdr:sp macro="" textlink="">
      <xdr:nvSpPr>
        <xdr:cNvPr id="143" name="n_2mainValue【道路】&#10;一人当たり延長"/>
        <xdr:cNvSpPr txBox="1"/>
      </xdr:nvSpPr>
      <xdr:spPr>
        <a:xfrm>
          <a:off x="7477271" y="63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138096</xdr:rowOff>
    </xdr:from>
    <xdr:ext cx="534377" cy="259045"/>
    <xdr:sp macro="" textlink="">
      <xdr:nvSpPr>
        <xdr:cNvPr id="144" name="n_3mainValue【道路】&#10;一人当たり延長"/>
        <xdr:cNvSpPr txBox="1"/>
      </xdr:nvSpPr>
      <xdr:spPr>
        <a:xfrm>
          <a:off x="6702571" y="63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55699</xdr:rowOff>
    </xdr:from>
    <xdr:ext cx="534377" cy="259045"/>
    <xdr:sp macro="" textlink="">
      <xdr:nvSpPr>
        <xdr:cNvPr id="145" name="n_4mainValue【道路】&#10;一人当たり延長"/>
        <xdr:cNvSpPr txBox="1"/>
      </xdr:nvSpPr>
      <xdr:spPr>
        <a:xfrm>
          <a:off x="5905011" y="64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xdr:cNvSpPr txBox="1"/>
      </xdr:nvSpPr>
      <xdr:spPr>
        <a:xfrm>
          <a:off x="4124960" y="1024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xdr:cNvSpPr/>
      </xdr:nvSpPr>
      <xdr:spPr>
        <a:xfrm>
          <a:off x="25146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7" name="楕円 186"/>
        <xdr:cNvSpPr/>
      </xdr:nvSpPr>
      <xdr:spPr>
        <a:xfrm>
          <a:off x="403606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39024</xdr:rowOff>
    </xdr:from>
    <xdr:ext cx="405111" cy="259045"/>
    <xdr:sp macro="" textlink="">
      <xdr:nvSpPr>
        <xdr:cNvPr id="188" name="【橋りょう・トンネル】&#10;有形固定資産減価償却率該当値テキスト"/>
        <xdr:cNvSpPr txBox="1"/>
      </xdr:nvSpPr>
      <xdr:spPr>
        <a:xfrm>
          <a:off x="412496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89" name="楕円 188"/>
        <xdr:cNvSpPr/>
      </xdr:nvSpPr>
      <xdr:spPr>
        <a:xfrm>
          <a:off x="3312160" y="102231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66947</xdr:rowOff>
    </xdr:to>
    <xdr:cxnSp macro="">
      <xdr:nvCxnSpPr>
        <xdr:cNvPr id="190" name="直線コネクタ 189"/>
        <xdr:cNvCxnSpPr/>
      </xdr:nvCxnSpPr>
      <xdr:spPr>
        <a:xfrm>
          <a:off x="3355340" y="10270127"/>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1" name="楕円 190"/>
        <xdr:cNvSpPr/>
      </xdr:nvSpPr>
      <xdr:spPr>
        <a:xfrm>
          <a:off x="251460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44087</xdr:rowOff>
    </xdr:to>
    <xdr:cxnSp macro="">
      <xdr:nvCxnSpPr>
        <xdr:cNvPr id="192" name="直線コネクタ 191"/>
        <xdr:cNvCxnSpPr/>
      </xdr:nvCxnSpPr>
      <xdr:spPr>
        <a:xfrm>
          <a:off x="2565400" y="1026196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3" name="楕円 192"/>
        <xdr:cNvSpPr/>
      </xdr:nvSpPr>
      <xdr:spPr>
        <a:xfrm>
          <a:off x="173990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35923</xdr:rowOff>
    </xdr:to>
    <xdr:cxnSp macro="">
      <xdr:nvCxnSpPr>
        <xdr:cNvPr id="194" name="直線コネクタ 193"/>
        <xdr:cNvCxnSpPr/>
      </xdr:nvCxnSpPr>
      <xdr:spPr>
        <a:xfrm>
          <a:off x="1790700" y="1024073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5" name="楕円 194"/>
        <xdr:cNvSpPr/>
      </xdr:nvSpPr>
      <xdr:spPr>
        <a:xfrm>
          <a:off x="96520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61</xdr:row>
      <xdr:rowOff>14696</xdr:rowOff>
    </xdr:to>
    <xdr:cxnSp macro="">
      <xdr:nvCxnSpPr>
        <xdr:cNvPr id="196" name="直線コネクタ 195"/>
        <xdr:cNvCxnSpPr/>
      </xdr:nvCxnSpPr>
      <xdr:spPr>
        <a:xfrm>
          <a:off x="1008380" y="10184130"/>
          <a:ext cx="78232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xdr:cNvSpPr txBox="1"/>
      </xdr:nvSpPr>
      <xdr:spPr>
        <a:xfrm>
          <a:off x="317056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xdr:cNvSpPr txBox="1"/>
      </xdr:nvSpPr>
      <xdr:spPr>
        <a:xfrm>
          <a:off x="23857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xdr:cNvSpPr txBox="1"/>
      </xdr:nvSpPr>
      <xdr:spPr>
        <a:xfrm>
          <a:off x="16110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xdr:cNvSpPr txBox="1"/>
      </xdr:nvSpPr>
      <xdr:spPr>
        <a:xfrm>
          <a:off x="8363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1" name="n_1mainValue【橋りょう・トンネル】&#10;有形固定資産減価償却率"/>
        <xdr:cNvSpPr txBox="1"/>
      </xdr:nvSpPr>
      <xdr:spPr>
        <a:xfrm>
          <a:off x="317056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2" name="n_2mainValue【橋りょう・トンネル】&#10;有形固定資産減価償却率"/>
        <xdr:cNvSpPr txBox="1"/>
      </xdr:nvSpPr>
      <xdr:spPr>
        <a:xfrm>
          <a:off x="238570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3" name="n_3mainValue【橋りょう・トンネル】&#10;有形固定資産減価償却率"/>
        <xdr:cNvSpPr txBox="1"/>
      </xdr:nvSpPr>
      <xdr:spPr>
        <a:xfrm>
          <a:off x="16110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21607</xdr:rowOff>
    </xdr:from>
    <xdr:ext cx="405111" cy="259045"/>
    <xdr:sp macro="" textlink="">
      <xdr:nvSpPr>
        <xdr:cNvPr id="204" name="n_4mainValue【橋りょう・トンネル】&#10;有形固定資産減価償却率"/>
        <xdr:cNvSpPr txBox="1"/>
      </xdr:nvSpPr>
      <xdr:spPr>
        <a:xfrm>
          <a:off x="83630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xdr:cNvSpPr txBox="1"/>
      </xdr:nvSpPr>
      <xdr:spPr>
        <a:xfrm>
          <a:off x="9258300" y="10252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xdr:cNvSpPr/>
      </xdr:nvSpPr>
      <xdr:spPr>
        <a:xfrm>
          <a:off x="7670800" y="1027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xdr:cNvSpPr/>
      </xdr:nvSpPr>
      <xdr:spPr>
        <a:xfrm>
          <a:off x="6873240" y="10306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xdr:cNvSpPr/>
      </xdr:nvSpPr>
      <xdr:spPr>
        <a:xfrm>
          <a:off x="60985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34813</xdr:rowOff>
    </xdr:from>
    <xdr:to>
      <xdr:col>55</xdr:col>
      <xdr:colOff>50800</xdr:colOff>
      <xdr:row>61</xdr:row>
      <xdr:rowOff>136413</xdr:rowOff>
    </xdr:to>
    <xdr:sp macro="" textlink="">
      <xdr:nvSpPr>
        <xdr:cNvPr id="244" name="楕円 243"/>
        <xdr:cNvSpPr/>
      </xdr:nvSpPr>
      <xdr:spPr>
        <a:xfrm>
          <a:off x="9192260" y="102608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57690</xdr:rowOff>
    </xdr:from>
    <xdr:ext cx="599010" cy="259045"/>
    <xdr:sp macro="" textlink="">
      <xdr:nvSpPr>
        <xdr:cNvPr id="245" name="【橋りょう・トンネル】&#10;一人当たり有形固定資産（償却資産）額該当値テキスト"/>
        <xdr:cNvSpPr txBox="1"/>
      </xdr:nvSpPr>
      <xdr:spPr>
        <a:xfrm>
          <a:off x="9258300" y="1011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42890</xdr:rowOff>
    </xdr:from>
    <xdr:to>
      <xdr:col>50</xdr:col>
      <xdr:colOff>165100</xdr:colOff>
      <xdr:row>61</xdr:row>
      <xdr:rowOff>144490</xdr:rowOff>
    </xdr:to>
    <xdr:sp macro="" textlink="">
      <xdr:nvSpPr>
        <xdr:cNvPr id="246" name="楕円 245"/>
        <xdr:cNvSpPr/>
      </xdr:nvSpPr>
      <xdr:spPr>
        <a:xfrm>
          <a:off x="8445500" y="102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85613</xdr:rowOff>
    </xdr:from>
    <xdr:to>
      <xdr:col>55</xdr:col>
      <xdr:colOff>0</xdr:colOff>
      <xdr:row>61</xdr:row>
      <xdr:rowOff>93690</xdr:rowOff>
    </xdr:to>
    <xdr:cxnSp macro="">
      <xdr:nvCxnSpPr>
        <xdr:cNvPr id="247" name="直線コネクタ 246"/>
        <xdr:cNvCxnSpPr/>
      </xdr:nvCxnSpPr>
      <xdr:spPr>
        <a:xfrm flipV="1">
          <a:off x="8496300" y="10311653"/>
          <a:ext cx="7239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55173</xdr:rowOff>
    </xdr:from>
    <xdr:to>
      <xdr:col>46</xdr:col>
      <xdr:colOff>38100</xdr:colOff>
      <xdr:row>61</xdr:row>
      <xdr:rowOff>156773</xdr:rowOff>
    </xdr:to>
    <xdr:sp macro="" textlink="">
      <xdr:nvSpPr>
        <xdr:cNvPr id="248" name="楕円 247"/>
        <xdr:cNvSpPr/>
      </xdr:nvSpPr>
      <xdr:spPr>
        <a:xfrm>
          <a:off x="7670800" y="10281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93690</xdr:rowOff>
    </xdr:from>
    <xdr:to>
      <xdr:col>50</xdr:col>
      <xdr:colOff>114300</xdr:colOff>
      <xdr:row>61</xdr:row>
      <xdr:rowOff>105973</xdr:rowOff>
    </xdr:to>
    <xdr:cxnSp macro="">
      <xdr:nvCxnSpPr>
        <xdr:cNvPr id="249" name="直線コネクタ 248"/>
        <xdr:cNvCxnSpPr/>
      </xdr:nvCxnSpPr>
      <xdr:spPr>
        <a:xfrm flipV="1">
          <a:off x="7713980" y="10319730"/>
          <a:ext cx="78232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59610</xdr:rowOff>
    </xdr:from>
    <xdr:to>
      <xdr:col>41</xdr:col>
      <xdr:colOff>101600</xdr:colOff>
      <xdr:row>61</xdr:row>
      <xdr:rowOff>161210</xdr:rowOff>
    </xdr:to>
    <xdr:sp macro="" textlink="">
      <xdr:nvSpPr>
        <xdr:cNvPr id="250" name="楕円 249"/>
        <xdr:cNvSpPr/>
      </xdr:nvSpPr>
      <xdr:spPr>
        <a:xfrm>
          <a:off x="6873240" y="102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105973</xdr:rowOff>
    </xdr:from>
    <xdr:to>
      <xdr:col>45</xdr:col>
      <xdr:colOff>177800</xdr:colOff>
      <xdr:row>61</xdr:row>
      <xdr:rowOff>110410</xdr:rowOff>
    </xdr:to>
    <xdr:cxnSp macro="">
      <xdr:nvCxnSpPr>
        <xdr:cNvPr id="251" name="直線コネクタ 250"/>
        <xdr:cNvCxnSpPr/>
      </xdr:nvCxnSpPr>
      <xdr:spPr>
        <a:xfrm flipV="1">
          <a:off x="6924040" y="10332013"/>
          <a:ext cx="78994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62026</xdr:rowOff>
    </xdr:from>
    <xdr:to>
      <xdr:col>36</xdr:col>
      <xdr:colOff>165100</xdr:colOff>
      <xdr:row>61</xdr:row>
      <xdr:rowOff>163626</xdr:rowOff>
    </xdr:to>
    <xdr:sp macro="" textlink="">
      <xdr:nvSpPr>
        <xdr:cNvPr id="252" name="楕円 251"/>
        <xdr:cNvSpPr/>
      </xdr:nvSpPr>
      <xdr:spPr>
        <a:xfrm>
          <a:off x="6098540" y="102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110410</xdr:rowOff>
    </xdr:from>
    <xdr:to>
      <xdr:col>41</xdr:col>
      <xdr:colOff>50800</xdr:colOff>
      <xdr:row>61</xdr:row>
      <xdr:rowOff>112826</xdr:rowOff>
    </xdr:to>
    <xdr:cxnSp macro="">
      <xdr:nvCxnSpPr>
        <xdr:cNvPr id="253" name="直線コネクタ 252"/>
        <xdr:cNvCxnSpPr/>
      </xdr:nvCxnSpPr>
      <xdr:spPr>
        <a:xfrm flipV="1">
          <a:off x="6149340" y="10336450"/>
          <a:ext cx="7747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xdr:cNvSpPr txBox="1"/>
      </xdr:nvSpPr>
      <xdr:spPr>
        <a:xfrm>
          <a:off x="8214575" y="100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xdr:cNvSpPr txBox="1"/>
      </xdr:nvSpPr>
      <xdr:spPr>
        <a:xfrm>
          <a:off x="744495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xdr:cNvSpPr txBox="1"/>
      </xdr:nvSpPr>
      <xdr:spPr>
        <a:xfrm>
          <a:off x="6670255" y="103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xdr:cNvSpPr txBox="1"/>
      </xdr:nvSpPr>
      <xdr:spPr>
        <a:xfrm>
          <a:off x="5872695" y="103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135617</xdr:rowOff>
    </xdr:from>
    <xdr:ext cx="599010" cy="259045"/>
    <xdr:sp macro="" textlink="">
      <xdr:nvSpPr>
        <xdr:cNvPr id="258" name="n_1mainValue【橋りょう・トンネル】&#10;一人当たり有形固定資産（償却資産）額"/>
        <xdr:cNvSpPr txBox="1"/>
      </xdr:nvSpPr>
      <xdr:spPr>
        <a:xfrm>
          <a:off x="8214575" y="1036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147900</xdr:rowOff>
    </xdr:from>
    <xdr:ext cx="599010" cy="259045"/>
    <xdr:sp macro="" textlink="">
      <xdr:nvSpPr>
        <xdr:cNvPr id="259" name="n_2mainValue【橋りょう・トンネル】&#10;一人当たり有形固定資産（償却資産）額"/>
        <xdr:cNvSpPr txBox="1"/>
      </xdr:nvSpPr>
      <xdr:spPr>
        <a:xfrm>
          <a:off x="7444955" y="103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6287</xdr:rowOff>
    </xdr:from>
    <xdr:ext cx="599010" cy="259045"/>
    <xdr:sp macro="" textlink="">
      <xdr:nvSpPr>
        <xdr:cNvPr id="260" name="n_3mainValue【橋りょう・トンネル】&#10;一人当たり有形固定資産（償却資産）額"/>
        <xdr:cNvSpPr txBox="1"/>
      </xdr:nvSpPr>
      <xdr:spPr>
        <a:xfrm>
          <a:off x="6670255" y="100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8703</xdr:rowOff>
    </xdr:from>
    <xdr:ext cx="599010" cy="259045"/>
    <xdr:sp macro="" textlink="">
      <xdr:nvSpPr>
        <xdr:cNvPr id="261" name="n_4mainValue【橋りょう・トンネル】&#10;一人当たり有形固定資産（償却資産）額"/>
        <xdr:cNvSpPr txBox="1"/>
      </xdr:nvSpPr>
      <xdr:spPr>
        <a:xfrm>
          <a:off x="5872695" y="1006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xdr:cNvCxnSpPr/>
      </xdr:nvCxnSpPr>
      <xdr:spPr>
        <a:xfrm flipV="1">
          <a:off x="4086225" y="1303781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xdr:cNvSpPr txBox="1"/>
      </xdr:nvSpPr>
      <xdr:spPr>
        <a:xfrm>
          <a:off x="412496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xdr:cNvCxnSpPr/>
      </xdr:nvCxnSpPr>
      <xdr:spPr>
        <a:xfrm>
          <a:off x="402082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xdr:cNvSpPr txBox="1"/>
      </xdr:nvSpPr>
      <xdr:spPr>
        <a:xfrm>
          <a:off x="4124960" y="13898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312160" y="1386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xdr:cNvSpPr/>
      </xdr:nvSpPr>
      <xdr:spPr>
        <a:xfrm>
          <a:off x="17399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96520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302" name="楕円 301"/>
        <xdr:cNvSpPr/>
      </xdr:nvSpPr>
      <xdr:spPr>
        <a:xfrm>
          <a:off x="4036060" y="1357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303" name="【公営住宅】&#10;有形固定資産減価償却率該当値テキスト"/>
        <xdr:cNvSpPr txBox="1"/>
      </xdr:nvSpPr>
      <xdr:spPr>
        <a:xfrm>
          <a:off x="4124960"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4" name="楕円 303"/>
        <xdr:cNvSpPr/>
      </xdr:nvSpPr>
      <xdr:spPr>
        <a:xfrm>
          <a:off x="3312160" y="13547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40005</xdr:rowOff>
    </xdr:to>
    <xdr:cxnSp macro="">
      <xdr:nvCxnSpPr>
        <xdr:cNvPr id="305" name="直線コネクタ 304"/>
        <xdr:cNvCxnSpPr/>
      </xdr:nvCxnSpPr>
      <xdr:spPr>
        <a:xfrm>
          <a:off x="3355340" y="13594079"/>
          <a:ext cx="7315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306" name="楕円 305"/>
        <xdr:cNvSpPr/>
      </xdr:nvSpPr>
      <xdr:spPr>
        <a:xfrm>
          <a:off x="2514600" y="1350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15239</xdr:rowOff>
    </xdr:to>
    <xdr:cxnSp macro="">
      <xdr:nvCxnSpPr>
        <xdr:cNvPr id="307" name="直線コネクタ 306"/>
        <xdr:cNvCxnSpPr/>
      </xdr:nvCxnSpPr>
      <xdr:spPr>
        <a:xfrm>
          <a:off x="2565400" y="13555980"/>
          <a:ext cx="78994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08" name="楕円 307"/>
        <xdr:cNvSpPr/>
      </xdr:nvSpPr>
      <xdr:spPr>
        <a:xfrm>
          <a:off x="17399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144780</xdr:rowOff>
    </xdr:to>
    <xdr:cxnSp macro="">
      <xdr:nvCxnSpPr>
        <xdr:cNvPr id="309" name="直線コネクタ 308"/>
        <xdr:cNvCxnSpPr/>
      </xdr:nvCxnSpPr>
      <xdr:spPr>
        <a:xfrm>
          <a:off x="1790700" y="1351407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0" name="楕円 309"/>
        <xdr:cNvSpPr/>
      </xdr:nvSpPr>
      <xdr:spPr>
        <a:xfrm>
          <a:off x="965200" y="1338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102870</xdr:rowOff>
    </xdr:to>
    <xdr:cxnSp macro="">
      <xdr:nvCxnSpPr>
        <xdr:cNvPr id="311" name="直線コネクタ 310"/>
        <xdr:cNvCxnSpPr/>
      </xdr:nvCxnSpPr>
      <xdr:spPr>
        <a:xfrm>
          <a:off x="1008380" y="13430250"/>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xdr:cNvSpPr txBox="1"/>
      </xdr:nvSpPr>
      <xdr:spPr>
        <a:xfrm>
          <a:off x="317056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3" name="n_2aveValue【公営住宅】&#10;有形固定資産減価償却率"/>
        <xdr:cNvSpPr txBox="1"/>
      </xdr:nvSpPr>
      <xdr:spPr>
        <a:xfrm>
          <a:off x="23857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xdr:cNvSpPr txBox="1"/>
      </xdr:nvSpPr>
      <xdr:spPr>
        <a:xfrm>
          <a:off x="161100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xdr:cNvSpPr txBox="1"/>
      </xdr:nvSpPr>
      <xdr:spPr>
        <a:xfrm>
          <a:off x="83630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16" name="n_1mainValue【公営住宅】&#10;有形固定資産減価償却率"/>
        <xdr:cNvSpPr txBox="1"/>
      </xdr:nvSpPr>
      <xdr:spPr>
        <a:xfrm>
          <a:off x="317056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317" name="n_2mainValue【公営住宅】&#10;有形固定資産減価償却率"/>
        <xdr:cNvSpPr txBox="1"/>
      </xdr:nvSpPr>
      <xdr:spPr>
        <a:xfrm>
          <a:off x="2385704" y="132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18" name="n_3mainValue【公営住宅】&#10;有形固定資産減価償却率"/>
        <xdr:cNvSpPr txBox="1"/>
      </xdr:nvSpPr>
      <xdr:spPr>
        <a:xfrm>
          <a:off x="16110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19" name="n_4mainValue【公営住宅】&#10;有形固定資産減価償却率"/>
        <xdr:cNvSpPr txBox="1"/>
      </xdr:nvSpPr>
      <xdr:spPr>
        <a:xfrm>
          <a:off x="83630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xdr:cNvSpPr/>
      </xdr:nvSpPr>
      <xdr:spPr>
        <a:xfrm>
          <a:off x="7670800" y="13844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xdr:cNvSpPr/>
      </xdr:nvSpPr>
      <xdr:spPr>
        <a:xfrm>
          <a:off x="687324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0985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96456</xdr:rowOff>
    </xdr:from>
    <xdr:to>
      <xdr:col>55</xdr:col>
      <xdr:colOff>50800</xdr:colOff>
      <xdr:row>85</xdr:row>
      <xdr:rowOff>26606</xdr:rowOff>
    </xdr:to>
    <xdr:sp macro="" textlink="">
      <xdr:nvSpPr>
        <xdr:cNvPr id="355" name="楕円 354"/>
        <xdr:cNvSpPr/>
      </xdr:nvSpPr>
      <xdr:spPr>
        <a:xfrm>
          <a:off x="9192260" y="14178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11383</xdr:rowOff>
    </xdr:from>
    <xdr:ext cx="469744" cy="259045"/>
    <xdr:sp macro="" textlink="">
      <xdr:nvSpPr>
        <xdr:cNvPr id="356" name="【公営住宅】&#10;一人当たり面積該当値テキスト"/>
        <xdr:cNvSpPr txBox="1"/>
      </xdr:nvSpPr>
      <xdr:spPr>
        <a:xfrm>
          <a:off x="9258300" y="1409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57" name="楕円 356"/>
        <xdr:cNvSpPr/>
      </xdr:nvSpPr>
      <xdr:spPr>
        <a:xfrm>
          <a:off x="8445500" y="1417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147256</xdr:rowOff>
    </xdr:from>
    <xdr:to>
      <xdr:col>55</xdr:col>
      <xdr:colOff>0</xdr:colOff>
      <xdr:row>84</xdr:row>
      <xdr:rowOff>147828</xdr:rowOff>
    </xdr:to>
    <xdr:cxnSp macro="">
      <xdr:nvCxnSpPr>
        <xdr:cNvPr id="358" name="直線コネクタ 357"/>
        <xdr:cNvCxnSpPr/>
      </xdr:nvCxnSpPr>
      <xdr:spPr>
        <a:xfrm flipV="1">
          <a:off x="8496300" y="14229016"/>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97600</xdr:rowOff>
    </xdr:from>
    <xdr:to>
      <xdr:col>46</xdr:col>
      <xdr:colOff>38100</xdr:colOff>
      <xdr:row>85</xdr:row>
      <xdr:rowOff>27750</xdr:rowOff>
    </xdr:to>
    <xdr:sp macro="" textlink="">
      <xdr:nvSpPr>
        <xdr:cNvPr id="359" name="楕円 358"/>
        <xdr:cNvSpPr/>
      </xdr:nvSpPr>
      <xdr:spPr>
        <a:xfrm>
          <a:off x="7670800" y="14179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148400</xdr:rowOff>
    </xdr:to>
    <xdr:cxnSp macro="">
      <xdr:nvCxnSpPr>
        <xdr:cNvPr id="360" name="直線コネクタ 359"/>
        <xdr:cNvCxnSpPr/>
      </xdr:nvCxnSpPr>
      <xdr:spPr>
        <a:xfrm flipV="1">
          <a:off x="7713980" y="14229588"/>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98171</xdr:rowOff>
    </xdr:from>
    <xdr:to>
      <xdr:col>41</xdr:col>
      <xdr:colOff>101600</xdr:colOff>
      <xdr:row>85</xdr:row>
      <xdr:rowOff>28321</xdr:rowOff>
    </xdr:to>
    <xdr:sp macro="" textlink="">
      <xdr:nvSpPr>
        <xdr:cNvPr id="361" name="楕円 360"/>
        <xdr:cNvSpPr/>
      </xdr:nvSpPr>
      <xdr:spPr>
        <a:xfrm>
          <a:off x="6873240" y="14179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148400</xdr:rowOff>
    </xdr:from>
    <xdr:to>
      <xdr:col>45</xdr:col>
      <xdr:colOff>177800</xdr:colOff>
      <xdr:row>84</xdr:row>
      <xdr:rowOff>148971</xdr:rowOff>
    </xdr:to>
    <xdr:cxnSp macro="">
      <xdr:nvCxnSpPr>
        <xdr:cNvPr id="362" name="直線コネクタ 361"/>
        <xdr:cNvCxnSpPr/>
      </xdr:nvCxnSpPr>
      <xdr:spPr>
        <a:xfrm flipV="1">
          <a:off x="6924040" y="14230160"/>
          <a:ext cx="78994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98743</xdr:rowOff>
    </xdr:from>
    <xdr:to>
      <xdr:col>36</xdr:col>
      <xdr:colOff>165100</xdr:colOff>
      <xdr:row>85</xdr:row>
      <xdr:rowOff>28893</xdr:rowOff>
    </xdr:to>
    <xdr:sp macro="" textlink="">
      <xdr:nvSpPr>
        <xdr:cNvPr id="363" name="楕円 362"/>
        <xdr:cNvSpPr/>
      </xdr:nvSpPr>
      <xdr:spPr>
        <a:xfrm>
          <a:off x="6098540" y="14180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148971</xdr:rowOff>
    </xdr:from>
    <xdr:to>
      <xdr:col>41</xdr:col>
      <xdr:colOff>50800</xdr:colOff>
      <xdr:row>84</xdr:row>
      <xdr:rowOff>149543</xdr:rowOff>
    </xdr:to>
    <xdr:cxnSp macro="">
      <xdr:nvCxnSpPr>
        <xdr:cNvPr id="364" name="直線コネクタ 363"/>
        <xdr:cNvCxnSpPr/>
      </xdr:nvCxnSpPr>
      <xdr:spPr>
        <a:xfrm flipV="1">
          <a:off x="6149340" y="14230731"/>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xdr:cNvSpPr txBox="1"/>
      </xdr:nvSpPr>
      <xdr:spPr>
        <a:xfrm>
          <a:off x="7509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xdr:cNvSpPr txBox="1"/>
      </xdr:nvSpPr>
      <xdr:spPr>
        <a:xfrm>
          <a:off x="671202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xdr:cNvSpPr txBox="1"/>
      </xdr:nvSpPr>
      <xdr:spPr>
        <a:xfrm>
          <a:off x="59373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69" name="n_1mainValue【公営住宅】&#10;一人当たり面積"/>
        <xdr:cNvSpPr txBox="1"/>
      </xdr:nvSpPr>
      <xdr:spPr>
        <a:xfrm>
          <a:off x="8271587"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18877</xdr:rowOff>
    </xdr:from>
    <xdr:ext cx="469744" cy="259045"/>
    <xdr:sp macro="" textlink="">
      <xdr:nvSpPr>
        <xdr:cNvPr id="370" name="n_2mainValue【公営住宅】&#10;一人当たり面積"/>
        <xdr:cNvSpPr txBox="1"/>
      </xdr:nvSpPr>
      <xdr:spPr>
        <a:xfrm>
          <a:off x="7509587" y="1426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19448</xdr:rowOff>
    </xdr:from>
    <xdr:ext cx="469744" cy="259045"/>
    <xdr:sp macro="" textlink="">
      <xdr:nvSpPr>
        <xdr:cNvPr id="371" name="n_3mainValue【公営住宅】&#10;一人当たり面積"/>
        <xdr:cNvSpPr txBox="1"/>
      </xdr:nvSpPr>
      <xdr:spPr>
        <a:xfrm>
          <a:off x="6712027" y="1426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20020</xdr:rowOff>
    </xdr:from>
    <xdr:ext cx="469744" cy="259045"/>
    <xdr:sp macro="" textlink="">
      <xdr:nvSpPr>
        <xdr:cNvPr id="372" name="n_4mainValue【公営住宅】&#10;一人当たり面積"/>
        <xdr:cNvSpPr txBox="1"/>
      </xdr:nvSpPr>
      <xdr:spPr>
        <a:xfrm>
          <a:off x="5937327" y="1426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xdr:cNvSpPr txBox="1"/>
      </xdr:nvSpPr>
      <xdr:spPr>
        <a:xfrm>
          <a:off x="14414500" y="613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xdr:cNvSpPr/>
      </xdr:nvSpPr>
      <xdr:spPr>
        <a:xfrm>
          <a:off x="128041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9" name="楕円 428"/>
        <xdr:cNvSpPr/>
      </xdr:nvSpPr>
      <xdr:spPr>
        <a:xfrm>
          <a:off x="14325600" y="646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0" name="【認定こども園・幼稚園・保育所】&#10;有形固定資産減価償却率該当値テキスト"/>
        <xdr:cNvSpPr txBox="1"/>
      </xdr:nvSpPr>
      <xdr:spPr>
        <a:xfrm>
          <a:off x="144145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431" name="楕円 430"/>
        <xdr:cNvSpPr/>
      </xdr:nvSpPr>
      <xdr:spPr>
        <a:xfrm>
          <a:off x="13578840" y="646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142875</xdr:rowOff>
    </xdr:from>
    <xdr:to>
      <xdr:col>85</xdr:col>
      <xdr:colOff>127000</xdr:colOff>
      <xdr:row>38</xdr:row>
      <xdr:rowOff>144780</xdr:rowOff>
    </xdr:to>
    <xdr:cxnSp macro="">
      <xdr:nvCxnSpPr>
        <xdr:cNvPr id="432" name="直線コネクタ 431"/>
        <xdr:cNvCxnSpPr/>
      </xdr:nvCxnSpPr>
      <xdr:spPr>
        <a:xfrm>
          <a:off x="13629640" y="651319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433" name="楕円 432"/>
        <xdr:cNvSpPr/>
      </xdr:nvSpPr>
      <xdr:spPr>
        <a:xfrm>
          <a:off x="128041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142875</xdr:rowOff>
    </xdr:to>
    <xdr:cxnSp macro="">
      <xdr:nvCxnSpPr>
        <xdr:cNvPr id="434" name="直線コネクタ 433"/>
        <xdr:cNvCxnSpPr/>
      </xdr:nvCxnSpPr>
      <xdr:spPr>
        <a:xfrm>
          <a:off x="12854940" y="646366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35" name="楕円 434"/>
        <xdr:cNvSpPr/>
      </xdr:nvSpPr>
      <xdr:spPr>
        <a:xfrm>
          <a:off x="12029440" y="6645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39</xdr:row>
      <xdr:rowOff>158115</xdr:rowOff>
    </xdr:to>
    <xdr:cxnSp macro="">
      <xdr:nvCxnSpPr>
        <xdr:cNvPr id="436" name="直線コネクタ 435"/>
        <xdr:cNvCxnSpPr/>
      </xdr:nvCxnSpPr>
      <xdr:spPr>
        <a:xfrm flipV="1">
          <a:off x="12072620" y="6463665"/>
          <a:ext cx="78232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137795</xdr:rowOff>
    </xdr:from>
    <xdr:to>
      <xdr:col>67</xdr:col>
      <xdr:colOff>101600</xdr:colOff>
      <xdr:row>39</xdr:row>
      <xdr:rowOff>67945</xdr:rowOff>
    </xdr:to>
    <xdr:sp macro="" textlink="">
      <xdr:nvSpPr>
        <xdr:cNvPr id="437" name="楕円 436"/>
        <xdr:cNvSpPr/>
      </xdr:nvSpPr>
      <xdr:spPr>
        <a:xfrm>
          <a:off x="1123188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17145</xdr:rowOff>
    </xdr:from>
    <xdr:to>
      <xdr:col>71</xdr:col>
      <xdr:colOff>177800</xdr:colOff>
      <xdr:row>39</xdr:row>
      <xdr:rowOff>158115</xdr:rowOff>
    </xdr:to>
    <xdr:cxnSp macro="">
      <xdr:nvCxnSpPr>
        <xdr:cNvPr id="438" name="直線コネクタ 437"/>
        <xdr:cNvCxnSpPr/>
      </xdr:nvCxnSpPr>
      <xdr:spPr>
        <a:xfrm>
          <a:off x="11282680" y="6555105"/>
          <a:ext cx="78994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xdr:cNvSpPr txBox="1"/>
      </xdr:nvSpPr>
      <xdr:spPr>
        <a:xfrm>
          <a:off x="134372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xdr:cNvSpPr txBox="1"/>
      </xdr:nvSpPr>
      <xdr:spPr>
        <a:xfrm>
          <a:off x="12675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xdr:cNvSpPr txBox="1"/>
      </xdr:nvSpPr>
      <xdr:spPr>
        <a:xfrm>
          <a:off x="119005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13352</xdr:rowOff>
    </xdr:from>
    <xdr:ext cx="405111" cy="259045"/>
    <xdr:sp macro="" textlink="">
      <xdr:nvSpPr>
        <xdr:cNvPr id="443" name="n_1mainValue【認定こども園・幼稚園・保育所】&#10;有形固定資産減価償却率"/>
        <xdr:cNvSpPr txBox="1"/>
      </xdr:nvSpPr>
      <xdr:spPr>
        <a:xfrm>
          <a:off x="134372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444" name="n_2mainValue【認定こども園・幼稚園・保育所】&#10;有形固定資産減価償却率"/>
        <xdr:cNvSpPr txBox="1"/>
      </xdr:nvSpPr>
      <xdr:spPr>
        <a:xfrm>
          <a:off x="12675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45" name="n_3mainValue【認定こども園・幼稚園・保育所】&#10;有形固定資産減価償却率"/>
        <xdr:cNvSpPr txBox="1"/>
      </xdr:nvSpPr>
      <xdr:spPr>
        <a:xfrm>
          <a:off x="119005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446" name="n_4mainValue【認定こども園・幼稚園・保育所】&#10;有形固定資産減価償却率"/>
        <xdr:cNvSpPr txBox="1"/>
      </xdr:nvSpPr>
      <xdr:spPr>
        <a:xfrm>
          <a:off x="1110298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xdr:cNvSpPr txBox="1"/>
      </xdr:nvSpPr>
      <xdr:spPr>
        <a:xfrm>
          <a:off x="19547840" y="609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xdr:cNvSpPr/>
      </xdr:nvSpPr>
      <xdr:spPr>
        <a:xfrm>
          <a:off x="1793748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xdr:cNvSpPr/>
      </xdr:nvSpPr>
      <xdr:spPr>
        <a:xfrm>
          <a:off x="171627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xdr:cNvSpPr/>
      </xdr:nvSpPr>
      <xdr:spPr>
        <a:xfrm>
          <a:off x="1638808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123372</xdr:rowOff>
    </xdr:from>
    <xdr:to>
      <xdr:col>116</xdr:col>
      <xdr:colOff>114300</xdr:colOff>
      <xdr:row>39</xdr:row>
      <xdr:rowOff>53522</xdr:rowOff>
    </xdr:to>
    <xdr:sp macro="" textlink="">
      <xdr:nvSpPr>
        <xdr:cNvPr id="488" name="楕円 487"/>
        <xdr:cNvSpPr/>
      </xdr:nvSpPr>
      <xdr:spPr>
        <a:xfrm>
          <a:off x="1945894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101799</xdr:rowOff>
    </xdr:from>
    <xdr:ext cx="469744" cy="259045"/>
    <xdr:sp macro="" textlink="">
      <xdr:nvSpPr>
        <xdr:cNvPr id="489" name="【認定こども園・幼稚園・保育所】&#10;一人当たり面積該当値テキスト"/>
        <xdr:cNvSpPr txBox="1"/>
      </xdr:nvSpPr>
      <xdr:spPr>
        <a:xfrm>
          <a:off x="19547840" y="647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108676</xdr:rowOff>
    </xdr:from>
    <xdr:to>
      <xdr:col>112</xdr:col>
      <xdr:colOff>38100</xdr:colOff>
      <xdr:row>38</xdr:row>
      <xdr:rowOff>38826</xdr:rowOff>
    </xdr:to>
    <xdr:sp macro="" textlink="">
      <xdr:nvSpPr>
        <xdr:cNvPr id="490" name="楕円 489"/>
        <xdr:cNvSpPr/>
      </xdr:nvSpPr>
      <xdr:spPr>
        <a:xfrm>
          <a:off x="18735040" y="6311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159476</xdr:rowOff>
    </xdr:from>
    <xdr:to>
      <xdr:col>116</xdr:col>
      <xdr:colOff>63500</xdr:colOff>
      <xdr:row>39</xdr:row>
      <xdr:rowOff>2722</xdr:rowOff>
    </xdr:to>
    <xdr:cxnSp macro="">
      <xdr:nvCxnSpPr>
        <xdr:cNvPr id="491" name="直線コネクタ 490"/>
        <xdr:cNvCxnSpPr/>
      </xdr:nvCxnSpPr>
      <xdr:spPr>
        <a:xfrm>
          <a:off x="18778220" y="6362156"/>
          <a:ext cx="731520" cy="1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492" name="楕円 491"/>
        <xdr:cNvSpPr/>
      </xdr:nvSpPr>
      <xdr:spPr>
        <a:xfrm>
          <a:off x="17937480" y="631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159476</xdr:rowOff>
    </xdr:from>
    <xdr:to>
      <xdr:col>111</xdr:col>
      <xdr:colOff>177800</xdr:colOff>
      <xdr:row>37</xdr:row>
      <xdr:rowOff>162741</xdr:rowOff>
    </xdr:to>
    <xdr:cxnSp macro="">
      <xdr:nvCxnSpPr>
        <xdr:cNvPr id="493" name="直線コネクタ 492"/>
        <xdr:cNvCxnSpPr/>
      </xdr:nvCxnSpPr>
      <xdr:spPr>
        <a:xfrm flipV="1">
          <a:off x="17988280" y="636215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111942</xdr:rowOff>
    </xdr:from>
    <xdr:to>
      <xdr:col>102</xdr:col>
      <xdr:colOff>165100</xdr:colOff>
      <xdr:row>38</xdr:row>
      <xdr:rowOff>42092</xdr:rowOff>
    </xdr:to>
    <xdr:sp macro="" textlink="">
      <xdr:nvSpPr>
        <xdr:cNvPr id="494" name="楕円 493"/>
        <xdr:cNvSpPr/>
      </xdr:nvSpPr>
      <xdr:spPr>
        <a:xfrm>
          <a:off x="17162780" y="631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37</xdr:row>
      <xdr:rowOff>162741</xdr:rowOff>
    </xdr:to>
    <xdr:cxnSp macro="">
      <xdr:nvCxnSpPr>
        <xdr:cNvPr id="495" name="直線コネクタ 494"/>
        <xdr:cNvCxnSpPr/>
      </xdr:nvCxnSpPr>
      <xdr:spPr>
        <a:xfrm>
          <a:off x="17213580" y="636542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118473</xdr:rowOff>
    </xdr:from>
    <xdr:to>
      <xdr:col>98</xdr:col>
      <xdr:colOff>38100</xdr:colOff>
      <xdr:row>38</xdr:row>
      <xdr:rowOff>48623</xdr:rowOff>
    </xdr:to>
    <xdr:sp macro="" textlink="">
      <xdr:nvSpPr>
        <xdr:cNvPr id="496" name="楕円 495"/>
        <xdr:cNvSpPr/>
      </xdr:nvSpPr>
      <xdr:spPr>
        <a:xfrm>
          <a:off x="16388080" y="6321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162741</xdr:rowOff>
    </xdr:from>
    <xdr:to>
      <xdr:col>102</xdr:col>
      <xdr:colOff>114300</xdr:colOff>
      <xdr:row>37</xdr:row>
      <xdr:rowOff>169273</xdr:rowOff>
    </xdr:to>
    <xdr:cxnSp macro="">
      <xdr:nvCxnSpPr>
        <xdr:cNvPr id="497" name="直線コネクタ 496"/>
        <xdr:cNvCxnSpPr/>
      </xdr:nvCxnSpPr>
      <xdr:spPr>
        <a:xfrm flipV="1">
          <a:off x="16431260" y="6365421"/>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8" name="n_1aveValue【認定こども園・幼稚園・保育所】&#10;一人当たり面積"/>
        <xdr:cNvSpPr txBox="1"/>
      </xdr:nvSpPr>
      <xdr:spPr>
        <a:xfrm>
          <a:off x="185611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99" name="n_2aveValue【認定こども園・幼稚園・保育所】&#10;一人当たり面積"/>
        <xdr:cNvSpPr txBox="1"/>
      </xdr:nvSpPr>
      <xdr:spPr>
        <a:xfrm>
          <a:off x="1777626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0" name="n_3aveValue【認定こども園・幼稚園・保育所】&#10;一人当たり面積"/>
        <xdr:cNvSpPr txBox="1"/>
      </xdr:nvSpPr>
      <xdr:spPr>
        <a:xfrm>
          <a:off x="1700156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1" name="n_4aveValue【認定こども園・幼稚園・保育所】&#10;一人当たり面積"/>
        <xdr:cNvSpPr txBox="1"/>
      </xdr:nvSpPr>
      <xdr:spPr>
        <a:xfrm>
          <a:off x="162268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29953</xdr:rowOff>
    </xdr:from>
    <xdr:ext cx="469744" cy="259045"/>
    <xdr:sp macro="" textlink="">
      <xdr:nvSpPr>
        <xdr:cNvPr id="502" name="n_1mainValue【認定こども園・幼稚園・保育所】&#10;一人当たり面積"/>
        <xdr:cNvSpPr txBox="1"/>
      </xdr:nvSpPr>
      <xdr:spPr>
        <a:xfrm>
          <a:off x="18561127" y="640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33218</xdr:rowOff>
    </xdr:from>
    <xdr:ext cx="469744" cy="259045"/>
    <xdr:sp macro="" textlink="">
      <xdr:nvSpPr>
        <xdr:cNvPr id="503" name="n_2mainValue【認定こども園・幼稚園・保育所】&#10;一人当たり面積"/>
        <xdr:cNvSpPr txBox="1"/>
      </xdr:nvSpPr>
      <xdr:spPr>
        <a:xfrm>
          <a:off x="17776267" y="64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33218</xdr:rowOff>
    </xdr:from>
    <xdr:ext cx="469744" cy="259045"/>
    <xdr:sp macro="" textlink="">
      <xdr:nvSpPr>
        <xdr:cNvPr id="504" name="n_3mainValue【認定こども園・幼稚園・保育所】&#10;一人当たり面積"/>
        <xdr:cNvSpPr txBox="1"/>
      </xdr:nvSpPr>
      <xdr:spPr>
        <a:xfrm>
          <a:off x="17001567" y="64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39750</xdr:rowOff>
    </xdr:from>
    <xdr:ext cx="469744" cy="259045"/>
    <xdr:sp macro="" textlink="">
      <xdr:nvSpPr>
        <xdr:cNvPr id="505" name="n_4mainValue【認定こども園・幼稚園・保育所】&#10;一人当たり面積"/>
        <xdr:cNvSpPr txBox="1"/>
      </xdr:nvSpPr>
      <xdr:spPr>
        <a:xfrm>
          <a:off x="16226867" y="641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xdr:cNvSpPr/>
      </xdr:nvSpPr>
      <xdr:spPr>
        <a:xfrm>
          <a:off x="128041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xdr:cNvSpPr/>
      </xdr:nvSpPr>
      <xdr:spPr>
        <a:xfrm>
          <a:off x="1202944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xdr:cNvSpPr/>
      </xdr:nvSpPr>
      <xdr:spPr>
        <a:xfrm>
          <a:off x="1123188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48" name="楕円 547"/>
        <xdr:cNvSpPr/>
      </xdr:nvSpPr>
      <xdr:spPr>
        <a:xfrm>
          <a:off x="14325600" y="1006311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549" name="【学校施設】&#10;有形固定資産減価償却率該当値テキスト"/>
        <xdr:cNvSpPr txBox="1"/>
      </xdr:nvSpPr>
      <xdr:spPr>
        <a:xfrm>
          <a:off x="14414500"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550" name="楕円 549"/>
        <xdr:cNvSpPr/>
      </xdr:nvSpPr>
      <xdr:spPr>
        <a:xfrm>
          <a:off x="13578840" y="99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55517</xdr:rowOff>
    </xdr:to>
    <xdr:cxnSp macro="">
      <xdr:nvCxnSpPr>
        <xdr:cNvPr id="551" name="直線コネクタ 550"/>
        <xdr:cNvCxnSpPr/>
      </xdr:nvCxnSpPr>
      <xdr:spPr>
        <a:xfrm>
          <a:off x="13629640" y="10023022"/>
          <a:ext cx="74676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52" name="楕円 551"/>
        <xdr:cNvSpPr/>
      </xdr:nvSpPr>
      <xdr:spPr>
        <a:xfrm>
          <a:off x="128041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132262</xdr:rowOff>
    </xdr:to>
    <xdr:cxnSp macro="">
      <xdr:nvCxnSpPr>
        <xdr:cNvPr id="553" name="直線コネクタ 552"/>
        <xdr:cNvCxnSpPr/>
      </xdr:nvCxnSpPr>
      <xdr:spPr>
        <a:xfrm>
          <a:off x="12854940" y="9931582"/>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554" name="楕円 553"/>
        <xdr:cNvSpPr/>
      </xdr:nvSpPr>
      <xdr:spPr>
        <a:xfrm>
          <a:off x="12029440" y="9789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59</xdr:row>
      <xdr:rowOff>40822</xdr:rowOff>
    </xdr:to>
    <xdr:cxnSp macro="">
      <xdr:nvCxnSpPr>
        <xdr:cNvPr id="555" name="直線コネクタ 554"/>
        <xdr:cNvCxnSpPr/>
      </xdr:nvCxnSpPr>
      <xdr:spPr>
        <a:xfrm>
          <a:off x="12072620" y="9840686"/>
          <a:ext cx="78232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70031</xdr:rowOff>
    </xdr:from>
    <xdr:to>
      <xdr:col>67</xdr:col>
      <xdr:colOff>101600</xdr:colOff>
      <xdr:row>57</xdr:row>
      <xdr:rowOff>181</xdr:rowOff>
    </xdr:to>
    <xdr:sp macro="" textlink="">
      <xdr:nvSpPr>
        <xdr:cNvPr id="556" name="楕円 555"/>
        <xdr:cNvSpPr/>
      </xdr:nvSpPr>
      <xdr:spPr>
        <a:xfrm>
          <a:off x="11231880" y="945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120831</xdr:rowOff>
    </xdr:from>
    <xdr:to>
      <xdr:col>71</xdr:col>
      <xdr:colOff>177800</xdr:colOff>
      <xdr:row>58</xdr:row>
      <xdr:rowOff>117566</xdr:rowOff>
    </xdr:to>
    <xdr:cxnSp macro="">
      <xdr:nvCxnSpPr>
        <xdr:cNvPr id="557" name="直線コネクタ 556"/>
        <xdr:cNvCxnSpPr/>
      </xdr:nvCxnSpPr>
      <xdr:spPr>
        <a:xfrm>
          <a:off x="11282680" y="9508671"/>
          <a:ext cx="789940" cy="3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xdr:cNvSpPr txBox="1"/>
      </xdr:nvSpPr>
      <xdr:spPr>
        <a:xfrm>
          <a:off x="134372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559" name="n_2aveValue【学校施設】&#10;有形固定資産減価償却率"/>
        <xdr:cNvSpPr txBox="1"/>
      </xdr:nvSpPr>
      <xdr:spPr>
        <a:xfrm>
          <a:off x="1267524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0" name="n_3aveValue【学校施設】&#10;有形固定資産減価償却率"/>
        <xdr:cNvSpPr txBox="1"/>
      </xdr:nvSpPr>
      <xdr:spPr>
        <a:xfrm>
          <a:off x="1190054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561" name="n_4aveValue【学校施設】&#10;有形固定資産減価償却率"/>
        <xdr:cNvSpPr txBox="1"/>
      </xdr:nvSpPr>
      <xdr:spPr>
        <a:xfrm>
          <a:off x="11102984" y="991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2739</xdr:rowOff>
    </xdr:from>
    <xdr:ext cx="405111" cy="259045"/>
    <xdr:sp macro="" textlink="">
      <xdr:nvSpPr>
        <xdr:cNvPr id="562" name="n_1mainValue【学校施設】&#10;有形固定資産減価償却率"/>
        <xdr:cNvSpPr txBox="1"/>
      </xdr:nvSpPr>
      <xdr:spPr>
        <a:xfrm>
          <a:off x="13437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63" name="n_2mainValue【学校施設】&#10;有形固定資産減価償却率"/>
        <xdr:cNvSpPr txBox="1"/>
      </xdr:nvSpPr>
      <xdr:spPr>
        <a:xfrm>
          <a:off x="12675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564" name="n_3mainValue【学校施設】&#10;有形固定資産減価償却率"/>
        <xdr:cNvSpPr txBox="1"/>
      </xdr:nvSpPr>
      <xdr:spPr>
        <a:xfrm>
          <a:off x="119005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16708</xdr:rowOff>
    </xdr:from>
    <xdr:ext cx="405111" cy="259045"/>
    <xdr:sp macro="" textlink="">
      <xdr:nvSpPr>
        <xdr:cNvPr id="565" name="n_4mainValue【学校施設】&#10;有形固定資産減価償却率"/>
        <xdr:cNvSpPr txBox="1"/>
      </xdr:nvSpPr>
      <xdr:spPr>
        <a:xfrm>
          <a:off x="11102984" y="923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xdr:cNvSpPr/>
      </xdr:nvSpPr>
      <xdr:spPr>
        <a:xfrm>
          <a:off x="1793748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xdr:cNvSpPr/>
      </xdr:nvSpPr>
      <xdr:spPr>
        <a:xfrm>
          <a:off x="17162780" y="102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xdr:cNvSpPr/>
      </xdr:nvSpPr>
      <xdr:spPr>
        <a:xfrm>
          <a:off x="16388080" y="1016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119735</xdr:rowOff>
    </xdr:from>
    <xdr:to>
      <xdr:col>116</xdr:col>
      <xdr:colOff>114300</xdr:colOff>
      <xdr:row>63</xdr:row>
      <xdr:rowOff>49885</xdr:rowOff>
    </xdr:to>
    <xdr:sp macro="" textlink="">
      <xdr:nvSpPr>
        <xdr:cNvPr id="604" name="楕円 603"/>
        <xdr:cNvSpPr/>
      </xdr:nvSpPr>
      <xdr:spPr>
        <a:xfrm>
          <a:off x="19458940" y="1051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34662</xdr:rowOff>
    </xdr:from>
    <xdr:ext cx="469744" cy="259045"/>
    <xdr:sp macro="" textlink="">
      <xdr:nvSpPr>
        <xdr:cNvPr id="605" name="【学校施設】&#10;一人当たり面積該当値テキスト"/>
        <xdr:cNvSpPr txBox="1"/>
      </xdr:nvSpPr>
      <xdr:spPr>
        <a:xfrm>
          <a:off x="19547840" y="1042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125679</xdr:rowOff>
    </xdr:from>
    <xdr:to>
      <xdr:col>112</xdr:col>
      <xdr:colOff>38100</xdr:colOff>
      <xdr:row>63</xdr:row>
      <xdr:rowOff>55829</xdr:rowOff>
    </xdr:to>
    <xdr:sp macro="" textlink="">
      <xdr:nvSpPr>
        <xdr:cNvPr id="606" name="楕円 605"/>
        <xdr:cNvSpPr/>
      </xdr:nvSpPr>
      <xdr:spPr>
        <a:xfrm>
          <a:off x="18735040" y="10519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170535</xdr:rowOff>
    </xdr:from>
    <xdr:to>
      <xdr:col>116</xdr:col>
      <xdr:colOff>63500</xdr:colOff>
      <xdr:row>63</xdr:row>
      <xdr:rowOff>5029</xdr:rowOff>
    </xdr:to>
    <xdr:cxnSp macro="">
      <xdr:nvCxnSpPr>
        <xdr:cNvPr id="607" name="直線コネクタ 606"/>
        <xdr:cNvCxnSpPr/>
      </xdr:nvCxnSpPr>
      <xdr:spPr>
        <a:xfrm flipV="1">
          <a:off x="18778220" y="10564215"/>
          <a:ext cx="73152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127965</xdr:rowOff>
    </xdr:from>
    <xdr:to>
      <xdr:col>107</xdr:col>
      <xdr:colOff>101600</xdr:colOff>
      <xdr:row>63</xdr:row>
      <xdr:rowOff>58115</xdr:rowOff>
    </xdr:to>
    <xdr:sp macro="" textlink="">
      <xdr:nvSpPr>
        <xdr:cNvPr id="608" name="楕円 607"/>
        <xdr:cNvSpPr/>
      </xdr:nvSpPr>
      <xdr:spPr>
        <a:xfrm>
          <a:off x="17937480" y="10521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xdr:rowOff>
    </xdr:from>
    <xdr:to>
      <xdr:col>111</xdr:col>
      <xdr:colOff>177800</xdr:colOff>
      <xdr:row>63</xdr:row>
      <xdr:rowOff>7315</xdr:rowOff>
    </xdr:to>
    <xdr:cxnSp macro="">
      <xdr:nvCxnSpPr>
        <xdr:cNvPr id="609" name="直線コネクタ 608"/>
        <xdr:cNvCxnSpPr/>
      </xdr:nvCxnSpPr>
      <xdr:spPr>
        <a:xfrm flipV="1">
          <a:off x="17988280" y="10566349"/>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128880</xdr:rowOff>
    </xdr:from>
    <xdr:to>
      <xdr:col>102</xdr:col>
      <xdr:colOff>165100</xdr:colOff>
      <xdr:row>63</xdr:row>
      <xdr:rowOff>59030</xdr:rowOff>
    </xdr:to>
    <xdr:sp macro="" textlink="">
      <xdr:nvSpPr>
        <xdr:cNvPr id="610" name="楕円 609"/>
        <xdr:cNvSpPr/>
      </xdr:nvSpPr>
      <xdr:spPr>
        <a:xfrm>
          <a:off x="17162780" y="10522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7315</xdr:rowOff>
    </xdr:from>
    <xdr:to>
      <xdr:col>107</xdr:col>
      <xdr:colOff>50800</xdr:colOff>
      <xdr:row>63</xdr:row>
      <xdr:rowOff>8230</xdr:rowOff>
    </xdr:to>
    <xdr:cxnSp macro="">
      <xdr:nvCxnSpPr>
        <xdr:cNvPr id="611" name="直線コネクタ 610"/>
        <xdr:cNvCxnSpPr/>
      </xdr:nvCxnSpPr>
      <xdr:spPr>
        <a:xfrm flipV="1">
          <a:off x="17213580" y="10568635"/>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91846</xdr:rowOff>
    </xdr:from>
    <xdr:to>
      <xdr:col>98</xdr:col>
      <xdr:colOff>38100</xdr:colOff>
      <xdr:row>64</xdr:row>
      <xdr:rowOff>21996</xdr:rowOff>
    </xdr:to>
    <xdr:sp macro="" textlink="">
      <xdr:nvSpPr>
        <xdr:cNvPr id="612" name="楕円 611"/>
        <xdr:cNvSpPr/>
      </xdr:nvSpPr>
      <xdr:spPr>
        <a:xfrm>
          <a:off x="16388080" y="10653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8230</xdr:rowOff>
    </xdr:from>
    <xdr:to>
      <xdr:col>102</xdr:col>
      <xdr:colOff>114300</xdr:colOff>
      <xdr:row>63</xdr:row>
      <xdr:rowOff>142646</xdr:rowOff>
    </xdr:to>
    <xdr:cxnSp macro="">
      <xdr:nvCxnSpPr>
        <xdr:cNvPr id="613" name="直線コネクタ 612"/>
        <xdr:cNvCxnSpPr/>
      </xdr:nvCxnSpPr>
      <xdr:spPr>
        <a:xfrm flipV="1">
          <a:off x="16431260" y="10569550"/>
          <a:ext cx="78232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xdr:cNvSpPr txBox="1"/>
      </xdr:nvSpPr>
      <xdr:spPr>
        <a:xfrm>
          <a:off x="18561127" y="100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xdr:cNvSpPr txBox="1"/>
      </xdr:nvSpPr>
      <xdr:spPr>
        <a:xfrm>
          <a:off x="17776267" y="100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xdr:cNvSpPr txBox="1"/>
      </xdr:nvSpPr>
      <xdr:spPr>
        <a:xfrm>
          <a:off x="17001567" y="1003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xdr:cNvSpPr txBox="1"/>
      </xdr:nvSpPr>
      <xdr:spPr>
        <a:xfrm>
          <a:off x="1622686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46956</xdr:rowOff>
    </xdr:from>
    <xdr:ext cx="469744" cy="259045"/>
    <xdr:sp macro="" textlink="">
      <xdr:nvSpPr>
        <xdr:cNvPr id="618" name="n_1mainValue【学校施設】&#10;一人当たり面積"/>
        <xdr:cNvSpPr txBox="1"/>
      </xdr:nvSpPr>
      <xdr:spPr>
        <a:xfrm>
          <a:off x="185611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49242</xdr:rowOff>
    </xdr:from>
    <xdr:ext cx="469744" cy="259045"/>
    <xdr:sp macro="" textlink="">
      <xdr:nvSpPr>
        <xdr:cNvPr id="619" name="n_2mainValue【学校施設】&#10;一人当たり面積"/>
        <xdr:cNvSpPr txBox="1"/>
      </xdr:nvSpPr>
      <xdr:spPr>
        <a:xfrm>
          <a:off x="17776267" y="1061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50157</xdr:rowOff>
    </xdr:from>
    <xdr:ext cx="469744" cy="259045"/>
    <xdr:sp macro="" textlink="">
      <xdr:nvSpPr>
        <xdr:cNvPr id="620" name="n_3mainValue【学校施設】&#10;一人当たり面積"/>
        <xdr:cNvSpPr txBox="1"/>
      </xdr:nvSpPr>
      <xdr:spPr>
        <a:xfrm>
          <a:off x="17001567" y="106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13123</xdr:rowOff>
    </xdr:from>
    <xdr:ext cx="469744" cy="259045"/>
    <xdr:sp macro="" textlink="">
      <xdr:nvSpPr>
        <xdr:cNvPr id="621" name="n_4mainValue【学校施設】&#10;一人当たり面積"/>
        <xdr:cNvSpPr txBox="1"/>
      </xdr:nvSpPr>
      <xdr:spPr>
        <a:xfrm>
          <a:off x="16226867" y="107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xdr:cNvCxnSpPr/>
      </xdr:nvCxnSpPr>
      <xdr:spPr>
        <a:xfrm flipV="1">
          <a:off x="14375764" y="1667637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xdr:cNvSpPr txBox="1"/>
      </xdr:nvSpPr>
      <xdr:spPr>
        <a:xfrm>
          <a:off x="14414500" y="164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xdr:cNvCxnSpPr/>
      </xdr:nvCxnSpPr>
      <xdr:spPr>
        <a:xfrm>
          <a:off x="14287500" y="16676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667" name="【公民館】&#10;有形固定資産減価償却率平均値テキスト"/>
        <xdr:cNvSpPr txBox="1"/>
      </xdr:nvSpPr>
      <xdr:spPr>
        <a:xfrm>
          <a:off x="14414500" y="1755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xdr:cNvSpPr/>
      </xdr:nvSpPr>
      <xdr:spPr>
        <a:xfrm>
          <a:off x="1357884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xdr:cNvSpPr/>
      </xdr:nvSpPr>
      <xdr:spPr>
        <a:xfrm>
          <a:off x="1280414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xdr:cNvSpPr/>
      </xdr:nvSpPr>
      <xdr:spPr>
        <a:xfrm>
          <a:off x="1202944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2" name="フローチャート: 判断 671"/>
        <xdr:cNvSpPr/>
      </xdr:nvSpPr>
      <xdr:spPr>
        <a:xfrm>
          <a:off x="1123188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78" name="楕円 677"/>
        <xdr:cNvSpPr/>
      </xdr:nvSpPr>
      <xdr:spPr>
        <a:xfrm>
          <a:off x="14325600" y="17562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679" name="【公民館】&#10;有形固定資産減価償却率該当値テキスト"/>
        <xdr:cNvSpPr txBox="1"/>
      </xdr:nvSpPr>
      <xdr:spPr>
        <a:xfrm>
          <a:off x="14414500" y="1741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680" name="楕円 679"/>
        <xdr:cNvSpPr/>
      </xdr:nvSpPr>
      <xdr:spPr>
        <a:xfrm>
          <a:off x="1357884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51436</xdr:rowOff>
    </xdr:to>
    <xdr:cxnSp macro="">
      <xdr:nvCxnSpPr>
        <xdr:cNvPr id="681" name="直線コネクタ 680"/>
        <xdr:cNvCxnSpPr/>
      </xdr:nvCxnSpPr>
      <xdr:spPr>
        <a:xfrm flipV="1">
          <a:off x="13629640" y="17609820"/>
          <a:ext cx="7467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82" name="楕円 681"/>
        <xdr:cNvSpPr/>
      </xdr:nvSpPr>
      <xdr:spPr>
        <a:xfrm>
          <a:off x="1280414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62864</xdr:rowOff>
    </xdr:to>
    <xdr:cxnSp macro="">
      <xdr:nvCxnSpPr>
        <xdr:cNvPr id="683" name="直線コネクタ 682"/>
        <xdr:cNvCxnSpPr/>
      </xdr:nvCxnSpPr>
      <xdr:spPr>
        <a:xfrm flipV="1">
          <a:off x="12854940" y="17653636"/>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84" name="楕円 683"/>
        <xdr:cNvSpPr/>
      </xdr:nvSpPr>
      <xdr:spPr>
        <a:xfrm>
          <a:off x="1202944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62864</xdr:rowOff>
    </xdr:to>
    <xdr:cxnSp macro="">
      <xdr:nvCxnSpPr>
        <xdr:cNvPr id="685" name="直線コネクタ 684"/>
        <xdr:cNvCxnSpPr/>
      </xdr:nvCxnSpPr>
      <xdr:spPr>
        <a:xfrm>
          <a:off x="12072620" y="17655539"/>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31114</xdr:rowOff>
    </xdr:from>
    <xdr:to>
      <xdr:col>67</xdr:col>
      <xdr:colOff>101600</xdr:colOff>
      <xdr:row>104</xdr:row>
      <xdr:rowOff>132714</xdr:rowOff>
    </xdr:to>
    <xdr:sp macro="" textlink="">
      <xdr:nvSpPr>
        <xdr:cNvPr id="686" name="楕円 685"/>
        <xdr:cNvSpPr/>
      </xdr:nvSpPr>
      <xdr:spPr>
        <a:xfrm>
          <a:off x="11231880" y="17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81914</xdr:rowOff>
    </xdr:from>
    <xdr:to>
      <xdr:col>71</xdr:col>
      <xdr:colOff>177800</xdr:colOff>
      <xdr:row>105</xdr:row>
      <xdr:rowOff>53339</xdr:rowOff>
    </xdr:to>
    <xdr:cxnSp macro="">
      <xdr:nvCxnSpPr>
        <xdr:cNvPr id="687" name="直線コネクタ 686"/>
        <xdr:cNvCxnSpPr/>
      </xdr:nvCxnSpPr>
      <xdr:spPr>
        <a:xfrm>
          <a:off x="11282680" y="17516474"/>
          <a:ext cx="78994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688" name="n_1aveValue【公民館】&#10;有形固定資産減価償却率"/>
        <xdr:cNvSpPr txBox="1"/>
      </xdr:nvSpPr>
      <xdr:spPr>
        <a:xfrm>
          <a:off x="134372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89" name="n_2aveValue【公民館】&#10;有形固定資産減価償却率"/>
        <xdr:cNvSpPr txBox="1"/>
      </xdr:nvSpPr>
      <xdr:spPr>
        <a:xfrm>
          <a:off x="126752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690" name="n_3aveValue【公民館】&#10;有形固定資産減価償却率"/>
        <xdr:cNvSpPr txBox="1"/>
      </xdr:nvSpPr>
      <xdr:spPr>
        <a:xfrm>
          <a:off x="119005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691" name="n_4aveValue【公民館】&#10;有形固定資産減価償却率"/>
        <xdr:cNvSpPr txBox="1"/>
      </xdr:nvSpPr>
      <xdr:spPr>
        <a:xfrm>
          <a:off x="1110298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692" name="n_1mainValue【公民館】&#10;有形固定資産減価償却率"/>
        <xdr:cNvSpPr txBox="1"/>
      </xdr:nvSpPr>
      <xdr:spPr>
        <a:xfrm>
          <a:off x="134372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693" name="n_2mainValue【公民館】&#10;有形固定資産減価償却率"/>
        <xdr:cNvSpPr txBox="1"/>
      </xdr:nvSpPr>
      <xdr:spPr>
        <a:xfrm>
          <a:off x="126752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694" name="n_3mainValue【公民館】&#10;有形固定資産減価償却率"/>
        <xdr:cNvSpPr txBox="1"/>
      </xdr:nvSpPr>
      <xdr:spPr>
        <a:xfrm>
          <a:off x="119005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123841</xdr:rowOff>
    </xdr:from>
    <xdr:ext cx="405111" cy="259045"/>
    <xdr:sp macro="" textlink="">
      <xdr:nvSpPr>
        <xdr:cNvPr id="695" name="n_4mainValue【公民館】&#10;有形固定資産減価償却率"/>
        <xdr:cNvSpPr txBox="1"/>
      </xdr:nvSpPr>
      <xdr:spPr>
        <a:xfrm>
          <a:off x="11102984" y="1755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6" name="【公民館】&#10;一人当たり面積平均値テキスト"/>
        <xdr:cNvSpPr txBox="1"/>
      </xdr:nvSpPr>
      <xdr:spPr>
        <a:xfrm>
          <a:off x="19547840" y="17612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29" name="フローチャート: 判断 728"/>
        <xdr:cNvSpPr/>
      </xdr:nvSpPr>
      <xdr:spPr>
        <a:xfrm>
          <a:off x="1793748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0" name="フローチャート: 判断 729"/>
        <xdr:cNvSpPr/>
      </xdr:nvSpPr>
      <xdr:spPr>
        <a:xfrm>
          <a:off x="17162780" y="1777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1" name="フローチャート: 判断 730"/>
        <xdr:cNvSpPr/>
      </xdr:nvSpPr>
      <xdr:spPr>
        <a:xfrm>
          <a:off x="16388080" y="1773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37" name="楕円 736"/>
        <xdr:cNvSpPr/>
      </xdr:nvSpPr>
      <xdr:spPr>
        <a:xfrm>
          <a:off x="1945894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738" name="【公民館】&#10;一人当たり面積該当値テキスト"/>
        <xdr:cNvSpPr txBox="1"/>
      </xdr:nvSpPr>
      <xdr:spPr>
        <a:xfrm>
          <a:off x="19547840"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739" name="楕円 738"/>
        <xdr:cNvSpPr/>
      </xdr:nvSpPr>
      <xdr:spPr>
        <a:xfrm>
          <a:off x="18735040" y="17769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46808</xdr:rowOff>
    </xdr:to>
    <xdr:cxnSp macro="">
      <xdr:nvCxnSpPr>
        <xdr:cNvPr id="740" name="直線コネクタ 739"/>
        <xdr:cNvCxnSpPr/>
      </xdr:nvCxnSpPr>
      <xdr:spPr>
        <a:xfrm flipV="1">
          <a:off x="18778220" y="17811751"/>
          <a:ext cx="7315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169092</xdr:rowOff>
    </xdr:from>
    <xdr:to>
      <xdr:col>107</xdr:col>
      <xdr:colOff>101600</xdr:colOff>
      <xdr:row>106</xdr:row>
      <xdr:rowOff>99242</xdr:rowOff>
    </xdr:to>
    <xdr:sp macro="" textlink="">
      <xdr:nvSpPr>
        <xdr:cNvPr id="741" name="楕円 740"/>
        <xdr:cNvSpPr/>
      </xdr:nvSpPr>
      <xdr:spPr>
        <a:xfrm>
          <a:off x="17937480" y="1777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48442</xdr:rowOff>
    </xdr:to>
    <xdr:cxnSp macro="">
      <xdr:nvCxnSpPr>
        <xdr:cNvPr id="742" name="直線コネクタ 741"/>
        <xdr:cNvCxnSpPr/>
      </xdr:nvCxnSpPr>
      <xdr:spPr>
        <a:xfrm flipV="1">
          <a:off x="17988280" y="17816648"/>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43" name="楕円 742"/>
        <xdr:cNvSpPr/>
      </xdr:nvSpPr>
      <xdr:spPr>
        <a:xfrm>
          <a:off x="17162780" y="1777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48442</xdr:rowOff>
    </xdr:from>
    <xdr:to>
      <xdr:col>107</xdr:col>
      <xdr:colOff>50800</xdr:colOff>
      <xdr:row>106</xdr:row>
      <xdr:rowOff>50074</xdr:rowOff>
    </xdr:to>
    <xdr:cxnSp macro="">
      <xdr:nvCxnSpPr>
        <xdr:cNvPr id="744" name="直線コネクタ 743"/>
        <xdr:cNvCxnSpPr/>
      </xdr:nvCxnSpPr>
      <xdr:spPr>
        <a:xfrm flipV="1">
          <a:off x="17213580" y="1781828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33564</xdr:rowOff>
    </xdr:from>
    <xdr:to>
      <xdr:col>98</xdr:col>
      <xdr:colOff>38100</xdr:colOff>
      <xdr:row>106</xdr:row>
      <xdr:rowOff>135164</xdr:rowOff>
    </xdr:to>
    <xdr:sp macro="" textlink="">
      <xdr:nvSpPr>
        <xdr:cNvPr id="745" name="楕円 744"/>
        <xdr:cNvSpPr/>
      </xdr:nvSpPr>
      <xdr:spPr>
        <a:xfrm>
          <a:off x="16388080" y="17803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50074</xdr:rowOff>
    </xdr:from>
    <xdr:to>
      <xdr:col>102</xdr:col>
      <xdr:colOff>114300</xdr:colOff>
      <xdr:row>106</xdr:row>
      <xdr:rowOff>84364</xdr:rowOff>
    </xdr:to>
    <xdr:cxnSp macro="">
      <xdr:nvCxnSpPr>
        <xdr:cNvPr id="746" name="直線コネクタ 745"/>
        <xdr:cNvCxnSpPr/>
      </xdr:nvCxnSpPr>
      <xdr:spPr>
        <a:xfrm flipV="1">
          <a:off x="16431260" y="1781991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747" name="n_1aveValue【公民館】&#10;一人当たり面積"/>
        <xdr:cNvSpPr txBox="1"/>
      </xdr:nvSpPr>
      <xdr:spPr>
        <a:xfrm>
          <a:off x="18561127"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748" name="n_2aveValue【公民館】&#10;一人当たり面積"/>
        <xdr:cNvSpPr txBox="1"/>
      </xdr:nvSpPr>
      <xdr:spPr>
        <a:xfrm>
          <a:off x="17776267" y="1786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749" name="n_3aveValue【公民館】&#10;一人当たり面積"/>
        <xdr:cNvSpPr txBox="1"/>
      </xdr:nvSpPr>
      <xdr:spPr>
        <a:xfrm>
          <a:off x="17001567"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50" name="n_4aveValue【公民館】&#10;一人当たり面積"/>
        <xdr:cNvSpPr txBox="1"/>
      </xdr:nvSpPr>
      <xdr:spPr>
        <a:xfrm>
          <a:off x="16226867" y="175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114135</xdr:rowOff>
    </xdr:from>
    <xdr:ext cx="469744" cy="259045"/>
    <xdr:sp macro="" textlink="">
      <xdr:nvSpPr>
        <xdr:cNvPr id="751" name="n_1mainValue【公民館】&#10;一人当たり面積"/>
        <xdr:cNvSpPr txBox="1"/>
      </xdr:nvSpPr>
      <xdr:spPr>
        <a:xfrm>
          <a:off x="18561127" y="175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115769</xdr:rowOff>
    </xdr:from>
    <xdr:ext cx="469744" cy="259045"/>
    <xdr:sp macro="" textlink="">
      <xdr:nvSpPr>
        <xdr:cNvPr id="752" name="n_2mainValue【公民館】&#10;一人当たり面積"/>
        <xdr:cNvSpPr txBox="1"/>
      </xdr:nvSpPr>
      <xdr:spPr>
        <a:xfrm>
          <a:off x="17776267" y="1755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53" name="n_3mainValue【公民館】&#10;一人当たり面積"/>
        <xdr:cNvSpPr txBox="1"/>
      </xdr:nvSpPr>
      <xdr:spPr>
        <a:xfrm>
          <a:off x="17001567" y="17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126291</xdr:rowOff>
    </xdr:from>
    <xdr:ext cx="469744" cy="259045"/>
    <xdr:sp macro="" textlink="">
      <xdr:nvSpPr>
        <xdr:cNvPr id="754" name="n_4mainValue【公民館】&#10;一人当たり面積"/>
        <xdr:cNvSpPr txBox="1"/>
      </xdr:nvSpPr>
      <xdr:spPr>
        <a:xfrm>
          <a:off x="16226867" y="178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類似団体と比較して特に有形固定資産減価償却率が低くなっている施設は、道路、公営住宅であり、高くなっている施設は認定子ども園・幼稚園・保育所である。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校と中学校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校の建設が平成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年代初めと比較的新しいことから有形固定資産減価償却率は低く推移してきたが、建設から一定年数が経過し、類似団体平均値相当となった。</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有形固定資産減価償却率が高い認定子ども園・幼稚園・保育所は、園児数の推移や維持管理にかかる経費の増加に留意しながら、個別施設計画に基づき維持管理を進め、子育て環境の充実に取り組んでいく。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xdr:cNvCxnSpPr/>
      </xdr:nvCxnSpPr>
      <xdr:spPr>
        <a:xfrm flipV="1">
          <a:off x="4086225" y="551688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xdr:cNvSpPr txBox="1"/>
      </xdr:nvSpPr>
      <xdr:spPr>
        <a:xfrm>
          <a:off x="41249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xdr:cNvCxnSpPr/>
      </xdr:nvCxnSpPr>
      <xdr:spPr>
        <a:xfrm>
          <a:off x="4020820" y="681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xdr:cNvSpPr txBox="1"/>
      </xdr:nvSpPr>
      <xdr:spPr>
        <a:xfrm>
          <a:off x="412496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xdr:cNvCxnSpPr/>
      </xdr:nvCxnSpPr>
      <xdr:spPr>
        <a:xfrm>
          <a:off x="402082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xdr:cNvSpPr txBox="1"/>
      </xdr:nvSpPr>
      <xdr:spPr>
        <a:xfrm>
          <a:off x="412496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xdr:cNvSpPr/>
      </xdr:nvSpPr>
      <xdr:spPr>
        <a:xfrm>
          <a:off x="403606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xdr:cNvSpPr/>
      </xdr:nvSpPr>
      <xdr:spPr>
        <a:xfrm>
          <a:off x="3312160" y="608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7399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xdr:cNvSpPr/>
      </xdr:nvSpPr>
      <xdr:spPr>
        <a:xfrm>
          <a:off x="965200" y="5993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xdr:cNvSpPr/>
      </xdr:nvSpPr>
      <xdr:spPr>
        <a:xfrm>
          <a:off x="403606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4" name="【図書館】&#10;有形固定資産減価償却率該当値テキスト"/>
        <xdr:cNvSpPr txBox="1"/>
      </xdr:nvSpPr>
      <xdr:spPr>
        <a:xfrm>
          <a:off x="4124960"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xdr:cNvSpPr/>
      </xdr:nvSpPr>
      <xdr:spPr>
        <a:xfrm>
          <a:off x="3312160" y="610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37</xdr:row>
      <xdr:rowOff>76200</xdr:rowOff>
    </xdr:to>
    <xdr:cxnSp macro="">
      <xdr:nvCxnSpPr>
        <xdr:cNvPr id="76" name="直線コネクタ 75"/>
        <xdr:cNvCxnSpPr/>
      </xdr:nvCxnSpPr>
      <xdr:spPr>
        <a:xfrm>
          <a:off x="3355340" y="6160770"/>
          <a:ext cx="73152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7" name="楕円 76"/>
        <xdr:cNvSpPr/>
      </xdr:nvSpPr>
      <xdr:spPr>
        <a:xfrm>
          <a:off x="25146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83820</xdr:rowOff>
    </xdr:from>
    <xdr:to>
      <xdr:col>19</xdr:col>
      <xdr:colOff>177800</xdr:colOff>
      <xdr:row>36</xdr:row>
      <xdr:rowOff>125730</xdr:rowOff>
    </xdr:to>
    <xdr:cxnSp macro="">
      <xdr:nvCxnSpPr>
        <xdr:cNvPr id="78" name="直線コネクタ 77"/>
        <xdr:cNvCxnSpPr/>
      </xdr:nvCxnSpPr>
      <xdr:spPr>
        <a:xfrm>
          <a:off x="2565400" y="611886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9" name="楕円 78"/>
        <xdr:cNvSpPr/>
      </xdr:nvSpPr>
      <xdr:spPr>
        <a:xfrm>
          <a:off x="173990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83820</xdr:rowOff>
    </xdr:to>
    <xdr:cxnSp macro="">
      <xdr:nvCxnSpPr>
        <xdr:cNvPr id="80" name="直線コネクタ 79"/>
        <xdr:cNvCxnSpPr/>
      </xdr:nvCxnSpPr>
      <xdr:spPr>
        <a:xfrm>
          <a:off x="1790700" y="60769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78740</xdr:rowOff>
    </xdr:from>
    <xdr:to>
      <xdr:col>6</xdr:col>
      <xdr:colOff>38100</xdr:colOff>
      <xdr:row>36</xdr:row>
      <xdr:rowOff>8890</xdr:rowOff>
    </xdr:to>
    <xdr:sp macro="" textlink="">
      <xdr:nvSpPr>
        <xdr:cNvPr id="81" name="楕円 80"/>
        <xdr:cNvSpPr/>
      </xdr:nvSpPr>
      <xdr:spPr>
        <a:xfrm>
          <a:off x="965200" y="5946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129540</xdr:rowOff>
    </xdr:from>
    <xdr:to>
      <xdr:col>10</xdr:col>
      <xdr:colOff>114300</xdr:colOff>
      <xdr:row>36</xdr:row>
      <xdr:rowOff>41910</xdr:rowOff>
    </xdr:to>
    <xdr:cxnSp macro="">
      <xdr:nvCxnSpPr>
        <xdr:cNvPr id="82" name="直線コネクタ 81"/>
        <xdr:cNvCxnSpPr/>
      </xdr:nvCxnSpPr>
      <xdr:spPr>
        <a:xfrm>
          <a:off x="1008380" y="599694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xdr:cNvSpPr txBox="1"/>
      </xdr:nvSpPr>
      <xdr:spPr>
        <a:xfrm>
          <a:off x="161100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47642</xdr:rowOff>
    </xdr:from>
    <xdr:ext cx="405111" cy="259045"/>
    <xdr:sp macro="" textlink="">
      <xdr:nvSpPr>
        <xdr:cNvPr id="86" name="n_4aveValue【図書館】&#10;有形固定資産減価償却率"/>
        <xdr:cNvSpPr txBox="1"/>
      </xdr:nvSpPr>
      <xdr:spPr>
        <a:xfrm>
          <a:off x="836304" y="608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167657</xdr:rowOff>
    </xdr:from>
    <xdr:ext cx="405111" cy="259045"/>
    <xdr:sp macro="" textlink="">
      <xdr:nvSpPr>
        <xdr:cNvPr id="87" name="n_1mainValue【図書館】&#10;有形固定資産減価償却率"/>
        <xdr:cNvSpPr txBox="1"/>
      </xdr:nvSpPr>
      <xdr:spPr>
        <a:xfrm>
          <a:off x="317056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125747</xdr:rowOff>
    </xdr:from>
    <xdr:ext cx="405111" cy="259045"/>
    <xdr:sp macro="" textlink="">
      <xdr:nvSpPr>
        <xdr:cNvPr id="88" name="n_2mainValue【図書館】&#10;有形固定資産減価償却率"/>
        <xdr:cNvSpPr txBox="1"/>
      </xdr:nvSpPr>
      <xdr:spPr>
        <a:xfrm>
          <a:off x="238570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83837</xdr:rowOff>
    </xdr:from>
    <xdr:ext cx="405111" cy="259045"/>
    <xdr:sp macro="" textlink="">
      <xdr:nvSpPr>
        <xdr:cNvPr id="89" name="n_3mainValue【図書館】&#10;有形固定資産減価償却率"/>
        <xdr:cNvSpPr txBox="1"/>
      </xdr:nvSpPr>
      <xdr:spPr>
        <a:xfrm>
          <a:off x="161100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25417</xdr:rowOff>
    </xdr:from>
    <xdr:ext cx="405111" cy="259045"/>
    <xdr:sp macro="" textlink="">
      <xdr:nvSpPr>
        <xdr:cNvPr id="90" name="n_4mainValue【図書館】&#10;有形固定資産減価償却率"/>
        <xdr:cNvSpPr txBox="1"/>
      </xdr:nvSpPr>
      <xdr:spPr>
        <a:xfrm>
          <a:off x="83630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xdr:cNvSpPr txBox="1"/>
      </xdr:nvSpPr>
      <xdr:spPr>
        <a:xfrm>
          <a:off x="92583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xdr:cNvSpPr/>
      </xdr:nvSpPr>
      <xdr:spPr>
        <a:xfrm>
          <a:off x="68732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xdr:cNvSpPr/>
      </xdr:nvSpPr>
      <xdr:spPr>
        <a:xfrm>
          <a:off x="609854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30" name="楕円 129"/>
        <xdr:cNvSpPr/>
      </xdr:nvSpPr>
      <xdr:spPr>
        <a:xfrm>
          <a:off x="919226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1" name="【図書館】&#10;一人当たり面積該当値テキスト"/>
        <xdr:cNvSpPr txBox="1"/>
      </xdr:nvSpPr>
      <xdr:spPr>
        <a:xfrm>
          <a:off x="92583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78740</xdr:rowOff>
    </xdr:from>
    <xdr:to>
      <xdr:col>50</xdr:col>
      <xdr:colOff>165100</xdr:colOff>
      <xdr:row>37</xdr:row>
      <xdr:rowOff>8890</xdr:rowOff>
    </xdr:to>
    <xdr:sp macro="" textlink="">
      <xdr:nvSpPr>
        <xdr:cNvPr id="132" name="楕円 131"/>
        <xdr:cNvSpPr/>
      </xdr:nvSpPr>
      <xdr:spPr>
        <a:xfrm>
          <a:off x="844550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129540</xdr:rowOff>
    </xdr:to>
    <xdr:cxnSp macro="">
      <xdr:nvCxnSpPr>
        <xdr:cNvPr id="133" name="直線コネクタ 132"/>
        <xdr:cNvCxnSpPr/>
      </xdr:nvCxnSpPr>
      <xdr:spPr>
        <a:xfrm flipV="1">
          <a:off x="8496300" y="615696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86360</xdr:rowOff>
    </xdr:from>
    <xdr:to>
      <xdr:col>46</xdr:col>
      <xdr:colOff>38100</xdr:colOff>
      <xdr:row>37</xdr:row>
      <xdr:rowOff>16510</xdr:rowOff>
    </xdr:to>
    <xdr:sp macro="" textlink="">
      <xdr:nvSpPr>
        <xdr:cNvPr id="134" name="楕円 133"/>
        <xdr:cNvSpPr/>
      </xdr:nvSpPr>
      <xdr:spPr>
        <a:xfrm>
          <a:off x="767080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129540</xdr:rowOff>
    </xdr:from>
    <xdr:to>
      <xdr:col>50</xdr:col>
      <xdr:colOff>114300</xdr:colOff>
      <xdr:row>36</xdr:row>
      <xdr:rowOff>137160</xdr:rowOff>
    </xdr:to>
    <xdr:cxnSp macro="">
      <xdr:nvCxnSpPr>
        <xdr:cNvPr id="135" name="直線コネクタ 134"/>
        <xdr:cNvCxnSpPr/>
      </xdr:nvCxnSpPr>
      <xdr:spPr>
        <a:xfrm flipV="1">
          <a:off x="7713980" y="61645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86360</xdr:rowOff>
    </xdr:from>
    <xdr:to>
      <xdr:col>41</xdr:col>
      <xdr:colOff>101600</xdr:colOff>
      <xdr:row>37</xdr:row>
      <xdr:rowOff>16510</xdr:rowOff>
    </xdr:to>
    <xdr:sp macro="" textlink="">
      <xdr:nvSpPr>
        <xdr:cNvPr id="136" name="楕円 135"/>
        <xdr:cNvSpPr/>
      </xdr:nvSpPr>
      <xdr:spPr>
        <a:xfrm>
          <a:off x="6873240" y="6121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137160</xdr:rowOff>
    </xdr:from>
    <xdr:to>
      <xdr:col>45</xdr:col>
      <xdr:colOff>177800</xdr:colOff>
      <xdr:row>36</xdr:row>
      <xdr:rowOff>137160</xdr:rowOff>
    </xdr:to>
    <xdr:cxnSp macro="">
      <xdr:nvCxnSpPr>
        <xdr:cNvPr id="137" name="直線コネクタ 136"/>
        <xdr:cNvCxnSpPr/>
      </xdr:nvCxnSpPr>
      <xdr:spPr>
        <a:xfrm>
          <a:off x="6924040" y="6172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8" name="楕円 137"/>
        <xdr:cNvSpPr/>
      </xdr:nvSpPr>
      <xdr:spPr>
        <a:xfrm>
          <a:off x="609854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137160</xdr:rowOff>
    </xdr:from>
    <xdr:to>
      <xdr:col>41</xdr:col>
      <xdr:colOff>50800</xdr:colOff>
      <xdr:row>36</xdr:row>
      <xdr:rowOff>144780</xdr:rowOff>
    </xdr:to>
    <xdr:cxnSp macro="">
      <xdr:nvCxnSpPr>
        <xdr:cNvPr id="139" name="直線コネクタ 138"/>
        <xdr:cNvCxnSpPr/>
      </xdr:nvCxnSpPr>
      <xdr:spPr>
        <a:xfrm flipV="1">
          <a:off x="6149340" y="61722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41" name="n_2aveValue【図書館】&#10;一人当たり面積"/>
        <xdr:cNvSpPr txBox="1"/>
      </xdr:nvSpPr>
      <xdr:spPr>
        <a:xfrm>
          <a:off x="750958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2" name="n_3aveValue【図書館】&#10;一人当たり面積"/>
        <xdr:cNvSpPr txBox="1"/>
      </xdr:nvSpPr>
      <xdr:spPr>
        <a:xfrm>
          <a:off x="67120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xdr:cNvSpPr txBox="1"/>
      </xdr:nvSpPr>
      <xdr:spPr>
        <a:xfrm>
          <a:off x="59373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25417</xdr:rowOff>
    </xdr:from>
    <xdr:ext cx="469744" cy="259045"/>
    <xdr:sp macro="" textlink="">
      <xdr:nvSpPr>
        <xdr:cNvPr id="144" name="n_1mainValue【図書館】&#10;一人当たり面積"/>
        <xdr:cNvSpPr txBox="1"/>
      </xdr:nvSpPr>
      <xdr:spPr>
        <a:xfrm>
          <a:off x="827158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33037</xdr:rowOff>
    </xdr:from>
    <xdr:ext cx="469744" cy="259045"/>
    <xdr:sp macro="" textlink="">
      <xdr:nvSpPr>
        <xdr:cNvPr id="145" name="n_2mainValue【図書館】&#10;一人当たり面積"/>
        <xdr:cNvSpPr txBox="1"/>
      </xdr:nvSpPr>
      <xdr:spPr>
        <a:xfrm>
          <a:off x="750958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33037</xdr:rowOff>
    </xdr:from>
    <xdr:ext cx="469744" cy="259045"/>
    <xdr:sp macro="" textlink="">
      <xdr:nvSpPr>
        <xdr:cNvPr id="146" name="n_3mainValue【図書館】&#10;一人当たり面積"/>
        <xdr:cNvSpPr txBox="1"/>
      </xdr:nvSpPr>
      <xdr:spPr>
        <a:xfrm>
          <a:off x="67120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7" name="n_4mainValue【図書館】&#10;一人当たり面積"/>
        <xdr:cNvSpPr txBox="1"/>
      </xdr:nvSpPr>
      <xdr:spPr>
        <a:xfrm>
          <a:off x="593732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xdr:cNvCxnSpPr/>
      </xdr:nvCxnSpPr>
      <xdr:spPr>
        <a:xfrm flipV="1">
          <a:off x="4086225" y="9220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xdr:cNvSpPr txBox="1"/>
      </xdr:nvSpPr>
      <xdr:spPr>
        <a:xfrm>
          <a:off x="412496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xdr:cNvCxnSpPr/>
      </xdr:nvCxnSpPr>
      <xdr:spPr>
        <a:xfrm>
          <a:off x="402082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xdr:cNvSpPr txBox="1"/>
      </xdr:nvSpPr>
      <xdr:spPr>
        <a:xfrm>
          <a:off x="412496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xdr:cNvSpPr txBox="1"/>
      </xdr:nvSpPr>
      <xdr:spPr>
        <a:xfrm>
          <a:off x="4124960" y="1007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xdr:cNvSpPr/>
      </xdr:nvSpPr>
      <xdr:spPr>
        <a:xfrm>
          <a:off x="403606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xdr:cNvSpPr/>
      </xdr:nvSpPr>
      <xdr:spPr>
        <a:xfrm>
          <a:off x="331216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xdr:cNvSpPr/>
      </xdr:nvSpPr>
      <xdr:spPr>
        <a:xfrm>
          <a:off x="251460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xdr:cNvSpPr/>
      </xdr:nvSpPr>
      <xdr:spPr>
        <a:xfrm>
          <a:off x="17399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xdr:cNvSpPr/>
      </xdr:nvSpPr>
      <xdr:spPr>
        <a:xfrm>
          <a:off x="965200" y="1013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8" name="楕円 187"/>
        <xdr:cNvSpPr/>
      </xdr:nvSpPr>
      <xdr:spPr>
        <a:xfrm>
          <a:off x="403606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89" name="【体育館・プール】&#10;有形固定資産減価償却率該当値テキスト"/>
        <xdr:cNvSpPr txBox="1"/>
      </xdr:nvSpPr>
      <xdr:spPr>
        <a:xfrm>
          <a:off x="412496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90" name="楕円 189"/>
        <xdr:cNvSpPr/>
      </xdr:nvSpPr>
      <xdr:spPr>
        <a:xfrm>
          <a:off x="331216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121920</xdr:rowOff>
    </xdr:to>
    <xdr:cxnSp macro="">
      <xdr:nvCxnSpPr>
        <xdr:cNvPr id="191" name="直線コネクタ 190"/>
        <xdr:cNvCxnSpPr/>
      </xdr:nvCxnSpPr>
      <xdr:spPr>
        <a:xfrm flipV="1">
          <a:off x="3355340" y="10086975"/>
          <a:ext cx="73152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2" name="楕円 191"/>
        <xdr:cNvSpPr/>
      </xdr:nvSpPr>
      <xdr:spPr>
        <a:xfrm>
          <a:off x="251460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131445</xdr:rowOff>
    </xdr:to>
    <xdr:cxnSp macro="">
      <xdr:nvCxnSpPr>
        <xdr:cNvPr id="193" name="直線コネクタ 192"/>
        <xdr:cNvCxnSpPr/>
      </xdr:nvCxnSpPr>
      <xdr:spPr>
        <a:xfrm flipV="1">
          <a:off x="2565400" y="101803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4" name="楕円 193"/>
        <xdr:cNvSpPr/>
      </xdr:nvSpPr>
      <xdr:spPr>
        <a:xfrm>
          <a:off x="17399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131445</xdr:rowOff>
    </xdr:to>
    <xdr:cxnSp macro="">
      <xdr:nvCxnSpPr>
        <xdr:cNvPr id="195" name="直線コネクタ 194"/>
        <xdr:cNvCxnSpPr/>
      </xdr:nvCxnSpPr>
      <xdr:spPr>
        <a:xfrm>
          <a:off x="1790700" y="1016698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27305</xdr:rowOff>
    </xdr:from>
    <xdr:to>
      <xdr:col>6</xdr:col>
      <xdr:colOff>38100</xdr:colOff>
      <xdr:row>61</xdr:row>
      <xdr:rowOff>128905</xdr:rowOff>
    </xdr:to>
    <xdr:sp macro="" textlink="">
      <xdr:nvSpPr>
        <xdr:cNvPr id="196" name="楕円 195"/>
        <xdr:cNvSpPr/>
      </xdr:nvSpPr>
      <xdr:spPr>
        <a:xfrm>
          <a:off x="965200" y="1025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108585</xdr:rowOff>
    </xdr:from>
    <xdr:to>
      <xdr:col>10</xdr:col>
      <xdr:colOff>114300</xdr:colOff>
      <xdr:row>61</xdr:row>
      <xdr:rowOff>78105</xdr:rowOff>
    </xdr:to>
    <xdr:cxnSp macro="">
      <xdr:nvCxnSpPr>
        <xdr:cNvPr id="197" name="直線コネクタ 196"/>
        <xdr:cNvCxnSpPr/>
      </xdr:nvCxnSpPr>
      <xdr:spPr>
        <a:xfrm flipV="1">
          <a:off x="1008380" y="10166985"/>
          <a:ext cx="78232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xdr:cNvSpPr txBox="1"/>
      </xdr:nvSpPr>
      <xdr:spPr>
        <a:xfrm>
          <a:off x="317056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9" name="n_2aveValue【体育館・プール】&#10;有形固定資産減価償却率"/>
        <xdr:cNvSpPr txBox="1"/>
      </xdr:nvSpPr>
      <xdr:spPr>
        <a:xfrm>
          <a:off x="238570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0" name="n_3aveValue【体育館・プール】&#10;有形固定資産減価償却率"/>
        <xdr:cNvSpPr txBox="1"/>
      </xdr:nvSpPr>
      <xdr:spPr>
        <a:xfrm>
          <a:off x="161100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xdr:cNvSpPr txBox="1"/>
      </xdr:nvSpPr>
      <xdr:spPr>
        <a:xfrm>
          <a:off x="83630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17797</xdr:rowOff>
    </xdr:from>
    <xdr:ext cx="405111" cy="259045"/>
    <xdr:sp macro="" textlink="">
      <xdr:nvSpPr>
        <xdr:cNvPr id="202" name="n_1mainValue【体育館・プール】&#10;有形固定資産減価償却率"/>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27322</xdr:rowOff>
    </xdr:from>
    <xdr:ext cx="405111" cy="259045"/>
    <xdr:sp macro="" textlink="">
      <xdr:nvSpPr>
        <xdr:cNvPr id="203" name="n_2mainValue【体育館・プール】&#10;有形固定資産減価償却率"/>
        <xdr:cNvSpPr txBox="1"/>
      </xdr:nvSpPr>
      <xdr:spPr>
        <a:xfrm>
          <a:off x="238570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204" name="n_3mainValue【体育館・プール】&#10;有形固定資産減価償却率"/>
        <xdr:cNvSpPr txBox="1"/>
      </xdr:nvSpPr>
      <xdr:spPr>
        <a:xfrm>
          <a:off x="16110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5" name="n_4mainValue【体育館・プール】&#10;有形固定資産減価償却率"/>
        <xdr:cNvSpPr txBox="1"/>
      </xdr:nvSpPr>
      <xdr:spPr>
        <a:xfrm>
          <a:off x="8363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xdr:cNvSpPr txBox="1"/>
      </xdr:nvSpPr>
      <xdr:spPr>
        <a:xfrm>
          <a:off x="9258300" y="1019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xdr:cNvSpPr/>
      </xdr:nvSpPr>
      <xdr:spPr>
        <a:xfrm>
          <a:off x="7670800" y="10355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xdr:cNvSpPr/>
      </xdr:nvSpPr>
      <xdr:spPr>
        <a:xfrm>
          <a:off x="6873240" y="10378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xdr:cNvSpPr/>
      </xdr:nvSpPr>
      <xdr:spPr>
        <a:xfrm>
          <a:off x="60985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249" name="楕円 248"/>
        <xdr:cNvSpPr/>
      </xdr:nvSpPr>
      <xdr:spPr>
        <a:xfrm>
          <a:off x="9192260" y="977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74947</xdr:rowOff>
    </xdr:from>
    <xdr:ext cx="469744" cy="259045"/>
    <xdr:sp macro="" textlink="">
      <xdr:nvSpPr>
        <xdr:cNvPr id="250" name="【体育館・プール】&#10;一人当たり面積該当値テキスト"/>
        <xdr:cNvSpPr txBox="1"/>
      </xdr:nvSpPr>
      <xdr:spPr>
        <a:xfrm>
          <a:off x="92583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62071</xdr:rowOff>
    </xdr:from>
    <xdr:to>
      <xdr:col>50</xdr:col>
      <xdr:colOff>165100</xdr:colOff>
      <xdr:row>58</xdr:row>
      <xdr:rowOff>163671</xdr:rowOff>
    </xdr:to>
    <xdr:sp macro="" textlink="">
      <xdr:nvSpPr>
        <xdr:cNvPr id="251" name="楕円 250"/>
        <xdr:cNvSpPr/>
      </xdr:nvSpPr>
      <xdr:spPr>
        <a:xfrm>
          <a:off x="8445500" y="97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102870</xdr:rowOff>
    </xdr:from>
    <xdr:to>
      <xdr:col>55</xdr:col>
      <xdr:colOff>0</xdr:colOff>
      <xdr:row>58</xdr:row>
      <xdr:rowOff>112871</xdr:rowOff>
    </xdr:to>
    <xdr:cxnSp macro="">
      <xdr:nvCxnSpPr>
        <xdr:cNvPr id="252" name="直線コネクタ 251"/>
        <xdr:cNvCxnSpPr/>
      </xdr:nvCxnSpPr>
      <xdr:spPr>
        <a:xfrm flipV="1">
          <a:off x="8496300" y="9825990"/>
          <a:ext cx="7239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66357</xdr:rowOff>
    </xdr:from>
    <xdr:to>
      <xdr:col>46</xdr:col>
      <xdr:colOff>38100</xdr:colOff>
      <xdr:row>58</xdr:row>
      <xdr:rowOff>167957</xdr:rowOff>
    </xdr:to>
    <xdr:sp macro="" textlink="">
      <xdr:nvSpPr>
        <xdr:cNvPr id="253" name="楕円 252"/>
        <xdr:cNvSpPr/>
      </xdr:nvSpPr>
      <xdr:spPr>
        <a:xfrm>
          <a:off x="7670800" y="9789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112871</xdr:rowOff>
    </xdr:from>
    <xdr:to>
      <xdr:col>50</xdr:col>
      <xdr:colOff>114300</xdr:colOff>
      <xdr:row>58</xdr:row>
      <xdr:rowOff>117157</xdr:rowOff>
    </xdr:to>
    <xdr:cxnSp macro="">
      <xdr:nvCxnSpPr>
        <xdr:cNvPr id="254" name="直線コネクタ 253"/>
        <xdr:cNvCxnSpPr/>
      </xdr:nvCxnSpPr>
      <xdr:spPr>
        <a:xfrm flipV="1">
          <a:off x="7713980" y="9835991"/>
          <a:ext cx="78232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67787</xdr:rowOff>
    </xdr:from>
    <xdr:to>
      <xdr:col>41</xdr:col>
      <xdr:colOff>101600</xdr:colOff>
      <xdr:row>58</xdr:row>
      <xdr:rowOff>169387</xdr:rowOff>
    </xdr:to>
    <xdr:sp macro="" textlink="">
      <xdr:nvSpPr>
        <xdr:cNvPr id="255" name="楕円 254"/>
        <xdr:cNvSpPr/>
      </xdr:nvSpPr>
      <xdr:spPr>
        <a:xfrm>
          <a:off x="6873240" y="97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117157</xdr:rowOff>
    </xdr:from>
    <xdr:to>
      <xdr:col>45</xdr:col>
      <xdr:colOff>177800</xdr:colOff>
      <xdr:row>58</xdr:row>
      <xdr:rowOff>118587</xdr:rowOff>
    </xdr:to>
    <xdr:cxnSp macro="">
      <xdr:nvCxnSpPr>
        <xdr:cNvPr id="256" name="直線コネクタ 255"/>
        <xdr:cNvCxnSpPr/>
      </xdr:nvCxnSpPr>
      <xdr:spPr>
        <a:xfrm flipV="1">
          <a:off x="6924040" y="9840277"/>
          <a:ext cx="78994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100647</xdr:rowOff>
    </xdr:from>
    <xdr:to>
      <xdr:col>36</xdr:col>
      <xdr:colOff>165100</xdr:colOff>
      <xdr:row>61</xdr:row>
      <xdr:rowOff>30797</xdr:rowOff>
    </xdr:to>
    <xdr:sp macro="" textlink="">
      <xdr:nvSpPr>
        <xdr:cNvPr id="257" name="楕円 256"/>
        <xdr:cNvSpPr/>
      </xdr:nvSpPr>
      <xdr:spPr>
        <a:xfrm>
          <a:off x="6098540" y="10159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118587</xdr:rowOff>
    </xdr:from>
    <xdr:to>
      <xdr:col>41</xdr:col>
      <xdr:colOff>50800</xdr:colOff>
      <xdr:row>60</xdr:row>
      <xdr:rowOff>151447</xdr:rowOff>
    </xdr:to>
    <xdr:cxnSp macro="">
      <xdr:nvCxnSpPr>
        <xdr:cNvPr id="258" name="直線コネクタ 257"/>
        <xdr:cNvCxnSpPr/>
      </xdr:nvCxnSpPr>
      <xdr:spPr>
        <a:xfrm flipV="1">
          <a:off x="6149340" y="9841707"/>
          <a:ext cx="774700" cy="3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xdr:cNvSpPr txBox="1"/>
      </xdr:nvSpPr>
      <xdr:spPr>
        <a:xfrm>
          <a:off x="8271587" y="103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260" name="n_2aveValue【体育館・プール】&#10;一人当たり面積"/>
        <xdr:cNvSpPr txBox="1"/>
      </xdr:nvSpPr>
      <xdr:spPr>
        <a:xfrm>
          <a:off x="7509587" y="1044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261" name="n_3aveValue【体育館・プール】&#10;一人当たり面積"/>
        <xdr:cNvSpPr txBox="1"/>
      </xdr:nvSpPr>
      <xdr:spPr>
        <a:xfrm>
          <a:off x="6712027" y="104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2" name="n_4aveValue【体育館・プール】&#10;一人当たり面積"/>
        <xdr:cNvSpPr txBox="1"/>
      </xdr:nvSpPr>
      <xdr:spPr>
        <a:xfrm>
          <a:off x="59373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8748</xdr:rowOff>
    </xdr:from>
    <xdr:ext cx="469744" cy="259045"/>
    <xdr:sp macro="" textlink="">
      <xdr:nvSpPr>
        <xdr:cNvPr id="263" name="n_1mainValue【体育館・プール】&#10;一人当たり面積"/>
        <xdr:cNvSpPr txBox="1"/>
      </xdr:nvSpPr>
      <xdr:spPr>
        <a:xfrm>
          <a:off x="8271587" y="95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13034</xdr:rowOff>
    </xdr:from>
    <xdr:ext cx="469744" cy="259045"/>
    <xdr:sp macro="" textlink="">
      <xdr:nvSpPr>
        <xdr:cNvPr id="264" name="n_2mainValue【体育館・プール】&#10;一人当たり面積"/>
        <xdr:cNvSpPr txBox="1"/>
      </xdr:nvSpPr>
      <xdr:spPr>
        <a:xfrm>
          <a:off x="7509587" y="956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14464</xdr:rowOff>
    </xdr:from>
    <xdr:ext cx="469744" cy="259045"/>
    <xdr:sp macro="" textlink="">
      <xdr:nvSpPr>
        <xdr:cNvPr id="265" name="n_3mainValue【体育館・プール】&#10;一人当たり面積"/>
        <xdr:cNvSpPr txBox="1"/>
      </xdr:nvSpPr>
      <xdr:spPr>
        <a:xfrm>
          <a:off x="6712027" y="956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47324</xdr:rowOff>
    </xdr:from>
    <xdr:ext cx="469744" cy="259045"/>
    <xdr:sp macro="" textlink="">
      <xdr:nvSpPr>
        <xdr:cNvPr id="266" name="n_4mainValue【体育館・プール】&#10;一人当たり面積"/>
        <xdr:cNvSpPr txBox="1"/>
      </xdr:nvSpPr>
      <xdr:spPr>
        <a:xfrm>
          <a:off x="5937327" y="99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xdr:cNvCxnSpPr/>
      </xdr:nvCxnSpPr>
      <xdr:spPr>
        <a:xfrm flipV="1">
          <a:off x="4086225" y="1300581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xdr:cNvSpPr txBox="1"/>
      </xdr:nvSpPr>
      <xdr:spPr>
        <a:xfrm>
          <a:off x="4124960" y="143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xdr:cNvCxnSpPr/>
      </xdr:nvCxnSpPr>
      <xdr:spPr>
        <a:xfrm>
          <a:off x="4020820" y="1433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xdr:cNvSpPr txBox="1"/>
      </xdr:nvSpPr>
      <xdr:spPr>
        <a:xfrm>
          <a:off x="4124960" y="1278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xdr:cNvCxnSpPr/>
      </xdr:nvCxnSpPr>
      <xdr:spPr>
        <a:xfrm>
          <a:off x="4020820" y="1300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294" name="【福祉施設】&#10;有形固定資産減価償却率平均値テキスト"/>
        <xdr:cNvSpPr txBox="1"/>
      </xdr:nvSpPr>
      <xdr:spPr>
        <a:xfrm>
          <a:off x="4124960" y="13408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xdr:cNvSpPr/>
      </xdr:nvSpPr>
      <xdr:spPr>
        <a:xfrm>
          <a:off x="4036060" y="1342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xdr:cNvSpPr/>
      </xdr:nvSpPr>
      <xdr:spPr>
        <a:xfrm>
          <a:off x="2514600" y="134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xdr:cNvSpPr/>
      </xdr:nvSpPr>
      <xdr:spPr>
        <a:xfrm>
          <a:off x="1739900" y="1341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140463</xdr:rowOff>
    </xdr:from>
    <xdr:to>
      <xdr:col>6</xdr:col>
      <xdr:colOff>38100</xdr:colOff>
      <xdr:row>80</xdr:row>
      <xdr:rowOff>70613</xdr:rowOff>
    </xdr:to>
    <xdr:sp macro="" textlink="">
      <xdr:nvSpPr>
        <xdr:cNvPr id="305" name="楕円 304"/>
        <xdr:cNvSpPr/>
      </xdr:nvSpPr>
      <xdr:spPr>
        <a:xfrm>
          <a:off x="965200" y="13384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151147</xdr:rowOff>
    </xdr:from>
    <xdr:ext cx="405111" cy="259045"/>
    <xdr:sp macro="" textlink="">
      <xdr:nvSpPr>
        <xdr:cNvPr id="306" name="n_1aveValue【福祉施設】&#10;有形固定資産減価償却率"/>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07" name="n_2aveValue【福祉施設】&#10;有形固定資産減価償却率"/>
        <xdr:cNvSpPr txBox="1"/>
      </xdr:nvSpPr>
      <xdr:spPr>
        <a:xfrm>
          <a:off x="2385704"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08" name="n_3aveValue【福祉施設】&#10;有形固定資産減価償却率"/>
        <xdr:cNvSpPr txBox="1"/>
      </xdr:nvSpPr>
      <xdr:spPr>
        <a:xfrm>
          <a:off x="161100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09" name="n_4aveValue【福祉施設】&#10;有形固定資産減価償却率"/>
        <xdr:cNvSpPr txBox="1"/>
      </xdr:nvSpPr>
      <xdr:spPr>
        <a:xfrm>
          <a:off x="8363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0" name="n_4mainValue【福祉施設】&#10;有形固定資産減価償却率"/>
        <xdr:cNvSpPr txBox="1"/>
      </xdr:nvSpPr>
      <xdr:spPr>
        <a:xfrm>
          <a:off x="836304" y="1347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36" name="直線コネクタ 335"/>
        <xdr:cNvCxnSpPr/>
      </xdr:nvCxnSpPr>
      <xdr:spPr>
        <a:xfrm flipV="1">
          <a:off x="9219565" y="13094426"/>
          <a:ext cx="0" cy="143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37" name="【福祉施設】&#10;一人当たり面積最小値テキスト"/>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38" name="直線コネクタ 337"/>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39" name="【福祉施設】&#10;一人当たり面積最大値テキスト"/>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40" name="直線コネクタ 339"/>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41" name="【福祉施設】&#10;一人当たり面積平均値テキスト"/>
        <xdr:cNvSpPr txBox="1"/>
      </xdr:nvSpPr>
      <xdr:spPr>
        <a:xfrm>
          <a:off x="9258300" y="1398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42" name="フローチャート: 判断 341"/>
        <xdr:cNvSpPr/>
      </xdr:nvSpPr>
      <xdr:spPr>
        <a:xfrm>
          <a:off x="91922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43" name="フローチャート: 判断 342"/>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44" name="フローチャート: 判断 343"/>
        <xdr:cNvSpPr/>
      </xdr:nvSpPr>
      <xdr:spPr>
        <a:xfrm>
          <a:off x="767080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45" name="フローチャート: 判断 344"/>
        <xdr:cNvSpPr/>
      </xdr:nvSpPr>
      <xdr:spPr>
        <a:xfrm>
          <a:off x="6873240" y="1393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46" name="フローチャート: 判断 345"/>
        <xdr:cNvSpPr/>
      </xdr:nvSpPr>
      <xdr:spPr>
        <a:xfrm>
          <a:off x="609854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126093</xdr:rowOff>
    </xdr:from>
    <xdr:to>
      <xdr:col>36</xdr:col>
      <xdr:colOff>165100</xdr:colOff>
      <xdr:row>86</xdr:row>
      <xdr:rowOff>56243</xdr:rowOff>
    </xdr:to>
    <xdr:sp macro="" textlink="">
      <xdr:nvSpPr>
        <xdr:cNvPr id="352" name="楕円 351"/>
        <xdr:cNvSpPr/>
      </xdr:nvSpPr>
      <xdr:spPr>
        <a:xfrm>
          <a:off x="609854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97263</xdr:rowOff>
    </xdr:from>
    <xdr:ext cx="469744" cy="259045"/>
    <xdr:sp macro="" textlink="">
      <xdr:nvSpPr>
        <xdr:cNvPr id="353" name="n_1aveValue【福祉施設】&#10;一人当たり面積"/>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54" name="n_2aveValue【福祉施設】&#10;一人当たり面積"/>
        <xdr:cNvSpPr txBox="1"/>
      </xdr:nvSpPr>
      <xdr:spPr>
        <a:xfrm>
          <a:off x="750958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55" name="n_3aveValue【福祉施設】&#10;一人当たり面積"/>
        <xdr:cNvSpPr txBox="1"/>
      </xdr:nvSpPr>
      <xdr:spPr>
        <a:xfrm>
          <a:off x="6712027" y="137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56" name="n_4aveValue【福祉施設】&#10;一人当たり面積"/>
        <xdr:cNvSpPr txBox="1"/>
      </xdr:nvSpPr>
      <xdr:spPr>
        <a:xfrm>
          <a:off x="59373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57" name="n_4mainValue【福祉施設】&#10;一人当たり面積"/>
        <xdr:cNvSpPr txBox="1"/>
      </xdr:nvSpPr>
      <xdr:spPr>
        <a:xfrm>
          <a:off x="5937327" y="144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1" name="直線コネクタ 40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2" name="テキスト ボックス 401"/>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3" name="直線コネクタ 40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4" name="テキスト ボックス 40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5" name="直線コネクタ 40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6" name="テキスト ボックス 40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7" name="直線コネクタ 40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8" name="テキスト ボックス 40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9" name="直線コネクタ 40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0" name="テキスト ボックス 40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1" name="直線コネクタ 41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2" name="テキスト ボックス 411"/>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4" name="テキスト ボックス 41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416" name="直線コネクタ 415"/>
        <xdr:cNvCxnSpPr/>
      </xdr:nvCxnSpPr>
      <xdr:spPr>
        <a:xfrm flipV="1">
          <a:off x="14375764" y="9293678"/>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417" name="【保健センター・保健所】&#10;有形固定資産減価償却率最小値テキスト"/>
        <xdr:cNvSpPr txBox="1"/>
      </xdr:nvSpPr>
      <xdr:spPr>
        <a:xfrm>
          <a:off x="14414500" y="108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418" name="直線コネクタ 417"/>
        <xdr:cNvCxnSpPr/>
      </xdr:nvCxnSpPr>
      <xdr:spPr>
        <a:xfrm>
          <a:off x="142875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419" name="【保健センター・保健所】&#10;有形固定資産減価償却率最大値テキスト"/>
        <xdr:cNvSpPr txBox="1"/>
      </xdr:nvSpPr>
      <xdr:spPr>
        <a:xfrm>
          <a:off x="1441450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20" name="直線コネクタ 419"/>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421" name="【保健センター・保健所】&#10;有形固定資産減価償却率平均値テキスト"/>
        <xdr:cNvSpPr txBox="1"/>
      </xdr:nvSpPr>
      <xdr:spPr>
        <a:xfrm>
          <a:off x="14414500" y="957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22" name="フローチャート: 判断 421"/>
        <xdr:cNvSpPr/>
      </xdr:nvSpPr>
      <xdr:spPr>
        <a:xfrm>
          <a:off x="14325600" y="9725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423" name="フローチャート: 判断 422"/>
        <xdr:cNvSpPr/>
      </xdr:nvSpPr>
      <xdr:spPr>
        <a:xfrm>
          <a:off x="13578840" y="961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424" name="フローチャート: 判断 423"/>
        <xdr:cNvSpPr/>
      </xdr:nvSpPr>
      <xdr:spPr>
        <a:xfrm>
          <a:off x="12804140" y="9474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25" name="フローチャート: 判断 424"/>
        <xdr:cNvSpPr/>
      </xdr:nvSpPr>
      <xdr:spPr>
        <a:xfrm>
          <a:off x="12029440" y="9428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426" name="フローチャート: 判断 425"/>
        <xdr:cNvSpPr/>
      </xdr:nvSpPr>
      <xdr:spPr>
        <a:xfrm>
          <a:off x="11231880" y="9363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432" name="楕円 431"/>
        <xdr:cNvSpPr/>
      </xdr:nvSpPr>
      <xdr:spPr>
        <a:xfrm>
          <a:off x="14325600" y="103401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433" name="【保健センター・保健所】&#10;有形固定資産減価償却率該当値テキスト"/>
        <xdr:cNvSpPr txBox="1"/>
      </xdr:nvSpPr>
      <xdr:spPr>
        <a:xfrm>
          <a:off x="14414500"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434" name="楕円 433"/>
        <xdr:cNvSpPr/>
      </xdr:nvSpPr>
      <xdr:spPr>
        <a:xfrm>
          <a:off x="135788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164919</xdr:rowOff>
    </xdr:to>
    <xdr:cxnSp macro="">
      <xdr:nvCxnSpPr>
        <xdr:cNvPr id="435" name="直線コネクタ 434"/>
        <xdr:cNvCxnSpPr/>
      </xdr:nvCxnSpPr>
      <xdr:spPr>
        <a:xfrm>
          <a:off x="13629640" y="10328910"/>
          <a:ext cx="74676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436" name="楕円 435"/>
        <xdr:cNvSpPr/>
      </xdr:nvSpPr>
      <xdr:spPr>
        <a:xfrm>
          <a:off x="1280414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66947</xdr:rowOff>
    </xdr:from>
    <xdr:to>
      <xdr:col>81</xdr:col>
      <xdr:colOff>50800</xdr:colOff>
      <xdr:row>61</xdr:row>
      <xdr:rowOff>102870</xdr:rowOff>
    </xdr:to>
    <xdr:cxnSp macro="">
      <xdr:nvCxnSpPr>
        <xdr:cNvPr id="437" name="直線コネクタ 436"/>
        <xdr:cNvCxnSpPr/>
      </xdr:nvCxnSpPr>
      <xdr:spPr>
        <a:xfrm>
          <a:off x="12854940" y="1029298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438" name="楕円 437"/>
        <xdr:cNvSpPr/>
      </xdr:nvSpPr>
      <xdr:spPr>
        <a:xfrm>
          <a:off x="1202944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66947</xdr:rowOff>
    </xdr:to>
    <xdr:cxnSp macro="">
      <xdr:nvCxnSpPr>
        <xdr:cNvPr id="439" name="直線コネクタ 438"/>
        <xdr:cNvCxnSpPr/>
      </xdr:nvCxnSpPr>
      <xdr:spPr>
        <a:xfrm>
          <a:off x="12072620" y="10237470"/>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440" name="楕円 439"/>
        <xdr:cNvSpPr/>
      </xdr:nvSpPr>
      <xdr:spPr>
        <a:xfrm>
          <a:off x="11231880" y="979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61</xdr:row>
      <xdr:rowOff>11430</xdr:rowOff>
    </xdr:to>
    <xdr:cxnSp macro="">
      <xdr:nvCxnSpPr>
        <xdr:cNvPr id="441" name="直線コネクタ 440"/>
        <xdr:cNvCxnSpPr/>
      </xdr:nvCxnSpPr>
      <xdr:spPr>
        <a:xfrm>
          <a:off x="11282680" y="9850483"/>
          <a:ext cx="78994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442" name="n_1aveValue【保健センター・保健所】&#10;有形固定資産減価償却率"/>
        <xdr:cNvSpPr txBox="1"/>
      </xdr:nvSpPr>
      <xdr:spPr>
        <a:xfrm>
          <a:off x="1343724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43" name="n_2aveValue【保健センター・保健所】&#10;有形固定資産減価償却率"/>
        <xdr:cNvSpPr txBox="1"/>
      </xdr:nvSpPr>
      <xdr:spPr>
        <a:xfrm>
          <a:off x="12675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44" name="n_3aveValue【保健センター・保健所】&#10;有形固定資産減価償却率"/>
        <xdr:cNvSpPr txBox="1"/>
      </xdr:nvSpPr>
      <xdr:spPr>
        <a:xfrm>
          <a:off x="119005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445" name="n_4aveValue【保健センター・保健所】&#10;有形固定資産減価償却率"/>
        <xdr:cNvSpPr txBox="1"/>
      </xdr:nvSpPr>
      <xdr:spPr>
        <a:xfrm>
          <a:off x="1110298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446" name="n_1mainValue【保健センター・保健所】&#10;有形固定資産減価償却率"/>
        <xdr:cNvSpPr txBox="1"/>
      </xdr:nvSpPr>
      <xdr:spPr>
        <a:xfrm>
          <a:off x="134372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447" name="n_2mainValue【保健センター・保健所】&#10;有形固定資産減価償却率"/>
        <xdr:cNvSpPr txBox="1"/>
      </xdr:nvSpPr>
      <xdr:spPr>
        <a:xfrm>
          <a:off x="1267524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448" name="n_3mainValue【保健センター・保健所】&#10;有形固定資産減価償却率"/>
        <xdr:cNvSpPr txBox="1"/>
      </xdr:nvSpPr>
      <xdr:spPr>
        <a:xfrm>
          <a:off x="119005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169290</xdr:rowOff>
    </xdr:from>
    <xdr:ext cx="405111" cy="259045"/>
    <xdr:sp macro="" textlink="">
      <xdr:nvSpPr>
        <xdr:cNvPr id="449" name="n_4mainValue【保健センター・保健所】&#10;有形固定資産減価償却率"/>
        <xdr:cNvSpPr txBox="1"/>
      </xdr:nvSpPr>
      <xdr:spPr>
        <a:xfrm>
          <a:off x="1110298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73" name="直線コネクタ 472"/>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74" name="【保健センター・保健所】&#10;一人当たり面積最小値テキスト"/>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75" name="直線コネクタ 474"/>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476" name="【保健センター・保健所】&#10;一人当たり面積最大値テキスト"/>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477" name="直線コネクタ 476"/>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478" name="【保健センター・保健所】&#10;一人当たり面積平均値テキスト"/>
        <xdr:cNvSpPr txBox="1"/>
      </xdr:nvSpPr>
      <xdr:spPr>
        <a:xfrm>
          <a:off x="1954784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479" name="フローチャート: 判断 478"/>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80" name="フローチャート: 判断 479"/>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481" name="フローチャート: 判断 480"/>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482" name="フローチャート: 判断 481"/>
        <xdr:cNvSpPr/>
      </xdr:nvSpPr>
      <xdr:spPr>
        <a:xfrm>
          <a:off x="171627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483" name="フローチャート: 判断 482"/>
        <xdr:cNvSpPr/>
      </xdr:nvSpPr>
      <xdr:spPr>
        <a:xfrm>
          <a:off x="1638808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489" name="楕円 488"/>
        <xdr:cNvSpPr/>
      </xdr:nvSpPr>
      <xdr:spPr>
        <a:xfrm>
          <a:off x="1945894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490" name="【保健センター・保健所】&#10;一人当たり面積該当値テキスト"/>
        <xdr:cNvSpPr txBox="1"/>
      </xdr:nvSpPr>
      <xdr:spPr>
        <a:xfrm>
          <a:off x="1954784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91" name="楕円 490"/>
        <xdr:cNvSpPr/>
      </xdr:nvSpPr>
      <xdr:spPr>
        <a:xfrm>
          <a:off x="187350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492" name="直線コネクタ 491"/>
        <xdr:cNvCxnSpPr/>
      </xdr:nvCxnSpPr>
      <xdr:spPr>
        <a:xfrm>
          <a:off x="18778220" y="106489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93" name="楕円 492"/>
        <xdr:cNvSpPr/>
      </xdr:nvSpPr>
      <xdr:spPr>
        <a:xfrm>
          <a:off x="179374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494" name="直線コネクタ 493"/>
        <xdr:cNvCxnSpPr/>
      </xdr:nvCxnSpPr>
      <xdr:spPr>
        <a:xfrm>
          <a:off x="17988280" y="1064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95" name="楕円 494"/>
        <xdr:cNvSpPr/>
      </xdr:nvSpPr>
      <xdr:spPr>
        <a:xfrm>
          <a:off x="171627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496" name="直線コネクタ 495"/>
        <xdr:cNvCxnSpPr/>
      </xdr:nvCxnSpPr>
      <xdr:spPr>
        <a:xfrm>
          <a:off x="17213580" y="1064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497" name="楕円 496"/>
        <xdr:cNvSpPr/>
      </xdr:nvSpPr>
      <xdr:spPr>
        <a:xfrm>
          <a:off x="1638808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498" name="直線コネクタ 497"/>
        <xdr:cNvCxnSpPr/>
      </xdr:nvCxnSpPr>
      <xdr:spPr>
        <a:xfrm>
          <a:off x="16431260" y="106489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499" name="n_1aveValue【保健センター・保健所】&#10;一人当たり面積"/>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00" name="n_2aveValue【保健センター・保健所】&#10;一人当たり面積"/>
        <xdr:cNvSpPr txBox="1"/>
      </xdr:nvSpPr>
      <xdr:spPr>
        <a:xfrm>
          <a:off x="1777626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501" name="n_3aveValue【保健センター・保健所】&#10;一人当たり面積"/>
        <xdr:cNvSpPr txBox="1"/>
      </xdr:nvSpPr>
      <xdr:spPr>
        <a:xfrm>
          <a:off x="1700156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502" name="n_4aveValue【保健センター・保健所】&#10;一人当たり面積"/>
        <xdr:cNvSpPr txBox="1"/>
      </xdr:nvSpPr>
      <xdr:spPr>
        <a:xfrm>
          <a:off x="162268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503" name="n_1mainValue【保健センター・保健所】&#10;一人当たり面積"/>
        <xdr:cNvSpPr txBox="1"/>
      </xdr:nvSpPr>
      <xdr:spPr>
        <a:xfrm>
          <a:off x="185611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04" name="n_2mainValue【保健センター・保健所】&#10;一人当たり面積"/>
        <xdr:cNvSpPr txBox="1"/>
      </xdr:nvSpPr>
      <xdr:spPr>
        <a:xfrm>
          <a:off x="177762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505" name="n_3mainValue【保健センター・保健所】&#10;一人当たり面積"/>
        <xdr:cNvSpPr txBox="1"/>
      </xdr:nvSpPr>
      <xdr:spPr>
        <a:xfrm>
          <a:off x="170015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506" name="n_4mainValue【保健センター・保健所】&#10;一人当たり面積"/>
        <xdr:cNvSpPr txBox="1"/>
      </xdr:nvSpPr>
      <xdr:spPr>
        <a:xfrm>
          <a:off x="162268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8" name="直線コネクタ 5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9" name="テキスト ボックス 51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0" name="直線コネクタ 5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1" name="テキスト ボックス 5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2" name="直線コネクタ 5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3" name="テキスト ボックス 5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4" name="直線コネクタ 5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5" name="テキスト ボックス 5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6" name="直線コネクタ 5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7" name="テキスト ボックス 5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9" name="テキスト ボックス 528"/>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531" name="直線コネクタ 530"/>
        <xdr:cNvCxnSpPr/>
      </xdr:nvCxnSpPr>
      <xdr:spPr>
        <a:xfrm flipV="1">
          <a:off x="14375764" y="12997816"/>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32" name="【消防施設】&#10;有形固定資産減価償却率最小値テキスト"/>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33" name="直線コネクタ 532"/>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534" name="【消防施設】&#10;有形固定資産減価償却率最大値テキスト"/>
        <xdr:cNvSpPr txBox="1"/>
      </xdr:nvSpPr>
      <xdr:spPr>
        <a:xfrm>
          <a:off x="14414500" y="1277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535" name="直線コネクタ 534"/>
        <xdr:cNvCxnSpPr/>
      </xdr:nvCxnSpPr>
      <xdr:spPr>
        <a:xfrm>
          <a:off x="14287500" y="12997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36" name="【消防施設】&#10;有形固定資産減価償却率平均値テキスト"/>
        <xdr:cNvSpPr txBox="1"/>
      </xdr:nvSpPr>
      <xdr:spPr>
        <a:xfrm>
          <a:off x="1441450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37" name="フローチャート: 判断 536"/>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38" name="フローチャート: 判断 537"/>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39" name="フローチャート: 判断 538"/>
        <xdr:cNvSpPr/>
      </xdr:nvSpPr>
      <xdr:spPr>
        <a:xfrm>
          <a:off x="12804140" y="1388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540" name="フローチャート: 判断 539"/>
        <xdr:cNvSpPr/>
      </xdr:nvSpPr>
      <xdr:spPr>
        <a:xfrm>
          <a:off x="1202944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541" name="フローチャート: 判断 540"/>
        <xdr:cNvSpPr/>
      </xdr:nvSpPr>
      <xdr:spPr>
        <a:xfrm>
          <a:off x="1123188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xdr:rowOff>
    </xdr:from>
    <xdr:to>
      <xdr:col>85</xdr:col>
      <xdr:colOff>177800</xdr:colOff>
      <xdr:row>78</xdr:row>
      <xdr:rowOff>109855</xdr:rowOff>
    </xdr:to>
    <xdr:sp macro="" textlink="">
      <xdr:nvSpPr>
        <xdr:cNvPr id="547" name="楕円 546"/>
        <xdr:cNvSpPr/>
      </xdr:nvSpPr>
      <xdr:spPr>
        <a:xfrm>
          <a:off x="14325600" y="130841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31132</xdr:rowOff>
    </xdr:from>
    <xdr:ext cx="405111" cy="259045"/>
    <xdr:sp macro="" textlink="">
      <xdr:nvSpPr>
        <xdr:cNvPr id="548" name="【消防施設】&#10;有形固定資産減価償却率該当値テキスト"/>
        <xdr:cNvSpPr txBox="1"/>
      </xdr:nvSpPr>
      <xdr:spPr>
        <a:xfrm>
          <a:off x="14414500" y="129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90170</xdr:rowOff>
    </xdr:from>
    <xdr:to>
      <xdr:col>81</xdr:col>
      <xdr:colOff>101600</xdr:colOff>
      <xdr:row>78</xdr:row>
      <xdr:rowOff>20320</xdr:rowOff>
    </xdr:to>
    <xdr:sp macro="" textlink="">
      <xdr:nvSpPr>
        <xdr:cNvPr id="549" name="楕円 548"/>
        <xdr:cNvSpPr/>
      </xdr:nvSpPr>
      <xdr:spPr>
        <a:xfrm>
          <a:off x="13578840" y="1299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140970</xdr:rowOff>
    </xdr:from>
    <xdr:to>
      <xdr:col>85</xdr:col>
      <xdr:colOff>127000</xdr:colOff>
      <xdr:row>78</xdr:row>
      <xdr:rowOff>59055</xdr:rowOff>
    </xdr:to>
    <xdr:cxnSp macro="">
      <xdr:nvCxnSpPr>
        <xdr:cNvPr id="550" name="直線コネクタ 549"/>
        <xdr:cNvCxnSpPr/>
      </xdr:nvCxnSpPr>
      <xdr:spPr>
        <a:xfrm>
          <a:off x="13629640" y="13049250"/>
          <a:ext cx="7467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139700</xdr:rowOff>
    </xdr:from>
    <xdr:to>
      <xdr:col>76</xdr:col>
      <xdr:colOff>165100</xdr:colOff>
      <xdr:row>78</xdr:row>
      <xdr:rowOff>69850</xdr:rowOff>
    </xdr:to>
    <xdr:sp macro="" textlink="">
      <xdr:nvSpPr>
        <xdr:cNvPr id="551" name="楕円 550"/>
        <xdr:cNvSpPr/>
      </xdr:nvSpPr>
      <xdr:spPr>
        <a:xfrm>
          <a:off x="12804140" y="1304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140970</xdr:rowOff>
    </xdr:from>
    <xdr:to>
      <xdr:col>81</xdr:col>
      <xdr:colOff>50800</xdr:colOff>
      <xdr:row>78</xdr:row>
      <xdr:rowOff>19050</xdr:rowOff>
    </xdr:to>
    <xdr:cxnSp macro="">
      <xdr:nvCxnSpPr>
        <xdr:cNvPr id="552" name="直線コネクタ 551"/>
        <xdr:cNvCxnSpPr/>
      </xdr:nvCxnSpPr>
      <xdr:spPr>
        <a:xfrm flipV="1">
          <a:off x="12854940" y="1304925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50164</xdr:rowOff>
    </xdr:from>
    <xdr:to>
      <xdr:col>72</xdr:col>
      <xdr:colOff>38100</xdr:colOff>
      <xdr:row>78</xdr:row>
      <xdr:rowOff>151764</xdr:rowOff>
    </xdr:to>
    <xdr:sp macro="" textlink="">
      <xdr:nvSpPr>
        <xdr:cNvPr id="553" name="楕円 552"/>
        <xdr:cNvSpPr/>
      </xdr:nvSpPr>
      <xdr:spPr>
        <a:xfrm>
          <a:off x="12029440" y="13126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19050</xdr:rowOff>
    </xdr:from>
    <xdr:to>
      <xdr:col>76</xdr:col>
      <xdr:colOff>114300</xdr:colOff>
      <xdr:row>78</xdr:row>
      <xdr:rowOff>100964</xdr:rowOff>
    </xdr:to>
    <xdr:cxnSp macro="">
      <xdr:nvCxnSpPr>
        <xdr:cNvPr id="554" name="直線コネクタ 553"/>
        <xdr:cNvCxnSpPr/>
      </xdr:nvCxnSpPr>
      <xdr:spPr>
        <a:xfrm flipV="1">
          <a:off x="12072620" y="13094970"/>
          <a:ext cx="78232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555" name="楕円 554"/>
        <xdr:cNvSpPr/>
      </xdr:nvSpPr>
      <xdr:spPr>
        <a:xfrm>
          <a:off x="11231880" y="1350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100964</xdr:rowOff>
    </xdr:from>
    <xdr:to>
      <xdr:col>71</xdr:col>
      <xdr:colOff>177800</xdr:colOff>
      <xdr:row>80</xdr:row>
      <xdr:rowOff>142875</xdr:rowOff>
    </xdr:to>
    <xdr:cxnSp macro="">
      <xdr:nvCxnSpPr>
        <xdr:cNvPr id="556" name="直線コネクタ 555"/>
        <xdr:cNvCxnSpPr/>
      </xdr:nvCxnSpPr>
      <xdr:spPr>
        <a:xfrm flipV="1">
          <a:off x="11282680" y="13176884"/>
          <a:ext cx="78994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557" name="n_1aveValue【消防施設】&#10;有形固定資産減価償却率"/>
        <xdr:cNvSpPr txBox="1"/>
      </xdr:nvSpPr>
      <xdr:spPr>
        <a:xfrm>
          <a:off x="1343724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558" name="n_2aveValue【消防施設】&#10;有形固定資産減価償却率"/>
        <xdr:cNvSpPr txBox="1"/>
      </xdr:nvSpPr>
      <xdr:spPr>
        <a:xfrm>
          <a:off x="126752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559" name="n_3aveValue【消防施設】&#10;有形固定資産減価償却率"/>
        <xdr:cNvSpPr txBox="1"/>
      </xdr:nvSpPr>
      <xdr:spPr>
        <a:xfrm>
          <a:off x="119005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560" name="n_4aveValue【消防施設】&#10;有形固定資産減価償却率"/>
        <xdr:cNvSpPr txBox="1"/>
      </xdr:nvSpPr>
      <xdr:spPr>
        <a:xfrm>
          <a:off x="1110298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36847</xdr:rowOff>
    </xdr:from>
    <xdr:ext cx="405111" cy="259045"/>
    <xdr:sp macro="" textlink="">
      <xdr:nvSpPr>
        <xdr:cNvPr id="561" name="n_1mainValue【消防施設】&#10;有形固定資産減価償却率"/>
        <xdr:cNvSpPr txBox="1"/>
      </xdr:nvSpPr>
      <xdr:spPr>
        <a:xfrm>
          <a:off x="13437244" y="1277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86377</xdr:rowOff>
    </xdr:from>
    <xdr:ext cx="405111" cy="259045"/>
    <xdr:sp macro="" textlink="">
      <xdr:nvSpPr>
        <xdr:cNvPr id="562" name="n_2mainValue【消防施設】&#10;有形固定資産減価償却率"/>
        <xdr:cNvSpPr txBox="1"/>
      </xdr:nvSpPr>
      <xdr:spPr>
        <a:xfrm>
          <a:off x="12675244" y="1282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168291</xdr:rowOff>
    </xdr:from>
    <xdr:ext cx="405111" cy="259045"/>
    <xdr:sp macro="" textlink="">
      <xdr:nvSpPr>
        <xdr:cNvPr id="563" name="n_3mainValue【消防施設】&#10;有形固定資産減価償却率"/>
        <xdr:cNvSpPr txBox="1"/>
      </xdr:nvSpPr>
      <xdr:spPr>
        <a:xfrm>
          <a:off x="11900544" y="1290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564" name="n_4mainValue【消防施設】&#10;有形固定資産減価償却率"/>
        <xdr:cNvSpPr txBox="1"/>
      </xdr:nvSpPr>
      <xdr:spPr>
        <a:xfrm>
          <a:off x="11102984" y="132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588" name="直線コネクタ 587"/>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89" name="【消防施設】&#10;一人当たり面積最小値テキスト"/>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90" name="直線コネクタ 589"/>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591" name="【消防施設】&#10;一人当たり面積最大値テキスト"/>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592" name="直線コネクタ 591"/>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593" name="【消防施設】&#10;一人当たり面積平均値テキスト"/>
        <xdr:cNvSpPr txBox="1"/>
      </xdr:nvSpPr>
      <xdr:spPr>
        <a:xfrm>
          <a:off x="19547840" y="1410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94" name="フローチャート: 判断 593"/>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595" name="フローチャート: 判断 594"/>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596" name="フローチャート: 判断 595"/>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597" name="フローチャート: 判断 596"/>
        <xdr:cNvSpPr/>
      </xdr:nvSpPr>
      <xdr:spPr>
        <a:xfrm>
          <a:off x="171627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598" name="フローチャート: 判断 597"/>
        <xdr:cNvSpPr/>
      </xdr:nvSpPr>
      <xdr:spPr>
        <a:xfrm>
          <a:off x="1638808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88900</xdr:rowOff>
    </xdr:from>
    <xdr:to>
      <xdr:col>116</xdr:col>
      <xdr:colOff>114300</xdr:colOff>
      <xdr:row>86</xdr:row>
      <xdr:rowOff>19050</xdr:rowOff>
    </xdr:to>
    <xdr:sp macro="" textlink="">
      <xdr:nvSpPr>
        <xdr:cNvPr id="604" name="楕円 603"/>
        <xdr:cNvSpPr/>
      </xdr:nvSpPr>
      <xdr:spPr>
        <a:xfrm>
          <a:off x="19458940" y="1433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05" name="【消防施設】&#10;一人当たり面積該当値テキスト"/>
        <xdr:cNvSpPr txBox="1"/>
      </xdr:nvSpPr>
      <xdr:spPr>
        <a:xfrm>
          <a:off x="1954784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83820</xdr:rowOff>
    </xdr:from>
    <xdr:to>
      <xdr:col>112</xdr:col>
      <xdr:colOff>38100</xdr:colOff>
      <xdr:row>86</xdr:row>
      <xdr:rowOff>13970</xdr:rowOff>
    </xdr:to>
    <xdr:sp macro="" textlink="">
      <xdr:nvSpPr>
        <xdr:cNvPr id="606" name="楕円 605"/>
        <xdr:cNvSpPr/>
      </xdr:nvSpPr>
      <xdr:spPr>
        <a:xfrm>
          <a:off x="18735040" y="14333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134620</xdr:rowOff>
    </xdr:from>
    <xdr:to>
      <xdr:col>116</xdr:col>
      <xdr:colOff>63500</xdr:colOff>
      <xdr:row>85</xdr:row>
      <xdr:rowOff>139700</xdr:rowOff>
    </xdr:to>
    <xdr:cxnSp macro="">
      <xdr:nvCxnSpPr>
        <xdr:cNvPr id="607" name="直線コネクタ 606"/>
        <xdr:cNvCxnSpPr/>
      </xdr:nvCxnSpPr>
      <xdr:spPr>
        <a:xfrm>
          <a:off x="18778220" y="1438402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85089</xdr:rowOff>
    </xdr:from>
    <xdr:to>
      <xdr:col>107</xdr:col>
      <xdr:colOff>101600</xdr:colOff>
      <xdr:row>86</xdr:row>
      <xdr:rowOff>15239</xdr:rowOff>
    </xdr:to>
    <xdr:sp macro="" textlink="">
      <xdr:nvSpPr>
        <xdr:cNvPr id="608" name="楕円 607"/>
        <xdr:cNvSpPr/>
      </xdr:nvSpPr>
      <xdr:spPr>
        <a:xfrm>
          <a:off x="17937480" y="1433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134620</xdr:rowOff>
    </xdr:from>
    <xdr:to>
      <xdr:col>111</xdr:col>
      <xdr:colOff>177800</xdr:colOff>
      <xdr:row>85</xdr:row>
      <xdr:rowOff>135889</xdr:rowOff>
    </xdr:to>
    <xdr:cxnSp macro="">
      <xdr:nvCxnSpPr>
        <xdr:cNvPr id="609" name="直線コネクタ 608"/>
        <xdr:cNvCxnSpPr/>
      </xdr:nvCxnSpPr>
      <xdr:spPr>
        <a:xfrm flipV="1">
          <a:off x="17988280" y="14384020"/>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85089</xdr:rowOff>
    </xdr:from>
    <xdr:to>
      <xdr:col>102</xdr:col>
      <xdr:colOff>165100</xdr:colOff>
      <xdr:row>86</xdr:row>
      <xdr:rowOff>15239</xdr:rowOff>
    </xdr:to>
    <xdr:sp macro="" textlink="">
      <xdr:nvSpPr>
        <xdr:cNvPr id="610" name="楕円 609"/>
        <xdr:cNvSpPr/>
      </xdr:nvSpPr>
      <xdr:spPr>
        <a:xfrm>
          <a:off x="17162780" y="1433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135889</xdr:rowOff>
    </xdr:from>
    <xdr:to>
      <xdr:col>107</xdr:col>
      <xdr:colOff>50800</xdr:colOff>
      <xdr:row>85</xdr:row>
      <xdr:rowOff>135889</xdr:rowOff>
    </xdr:to>
    <xdr:cxnSp macro="">
      <xdr:nvCxnSpPr>
        <xdr:cNvPr id="611" name="直線コネクタ 610"/>
        <xdr:cNvCxnSpPr/>
      </xdr:nvCxnSpPr>
      <xdr:spPr>
        <a:xfrm>
          <a:off x="17213580" y="143852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104139</xdr:rowOff>
    </xdr:from>
    <xdr:to>
      <xdr:col>98</xdr:col>
      <xdr:colOff>38100</xdr:colOff>
      <xdr:row>86</xdr:row>
      <xdr:rowOff>34289</xdr:rowOff>
    </xdr:to>
    <xdr:sp macro="" textlink="">
      <xdr:nvSpPr>
        <xdr:cNvPr id="612" name="楕円 611"/>
        <xdr:cNvSpPr/>
      </xdr:nvSpPr>
      <xdr:spPr>
        <a:xfrm>
          <a:off x="16388080" y="14353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135889</xdr:rowOff>
    </xdr:from>
    <xdr:to>
      <xdr:col>102</xdr:col>
      <xdr:colOff>114300</xdr:colOff>
      <xdr:row>85</xdr:row>
      <xdr:rowOff>154939</xdr:rowOff>
    </xdr:to>
    <xdr:cxnSp macro="">
      <xdr:nvCxnSpPr>
        <xdr:cNvPr id="613" name="直線コネクタ 612"/>
        <xdr:cNvCxnSpPr/>
      </xdr:nvCxnSpPr>
      <xdr:spPr>
        <a:xfrm flipV="1">
          <a:off x="16431260" y="14385289"/>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614" name="n_1aveValue【消防施設】&#10;一人当たり面積"/>
        <xdr:cNvSpPr txBox="1"/>
      </xdr:nvSpPr>
      <xdr:spPr>
        <a:xfrm>
          <a:off x="185611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15" name="n_2aveValue【消防施設】&#10;一人当たり面積"/>
        <xdr:cNvSpPr txBox="1"/>
      </xdr:nvSpPr>
      <xdr:spPr>
        <a:xfrm>
          <a:off x="177762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616" name="n_3aveValue【消防施設】&#10;一人当たり面積"/>
        <xdr:cNvSpPr txBox="1"/>
      </xdr:nvSpPr>
      <xdr:spPr>
        <a:xfrm>
          <a:off x="170015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617" name="n_4aveValue【消防施設】&#10;一人当たり面積"/>
        <xdr:cNvSpPr txBox="1"/>
      </xdr:nvSpPr>
      <xdr:spPr>
        <a:xfrm>
          <a:off x="162268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5097</xdr:rowOff>
    </xdr:from>
    <xdr:ext cx="469744" cy="259045"/>
    <xdr:sp macro="" textlink="">
      <xdr:nvSpPr>
        <xdr:cNvPr id="618" name="n_1mainValue【消防施設】&#10;一人当たり面積"/>
        <xdr:cNvSpPr txBox="1"/>
      </xdr:nvSpPr>
      <xdr:spPr>
        <a:xfrm>
          <a:off x="18561127" y="1442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619" name="n_2mainValue【消防施設】&#10;一人当たり面積"/>
        <xdr:cNvSpPr txBox="1"/>
      </xdr:nvSpPr>
      <xdr:spPr>
        <a:xfrm>
          <a:off x="17776267" y="1442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6366</xdr:rowOff>
    </xdr:from>
    <xdr:ext cx="469744" cy="259045"/>
    <xdr:sp macro="" textlink="">
      <xdr:nvSpPr>
        <xdr:cNvPr id="620" name="n_3mainValue【消防施設】&#10;一人当たり面積"/>
        <xdr:cNvSpPr txBox="1"/>
      </xdr:nvSpPr>
      <xdr:spPr>
        <a:xfrm>
          <a:off x="17001567" y="1442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25416</xdr:rowOff>
    </xdr:from>
    <xdr:ext cx="469744" cy="259045"/>
    <xdr:sp macro="" textlink="">
      <xdr:nvSpPr>
        <xdr:cNvPr id="621" name="n_4mainValue【消防施設】&#10;一人当たり面積"/>
        <xdr:cNvSpPr txBox="1"/>
      </xdr:nvSpPr>
      <xdr:spPr>
        <a:xfrm>
          <a:off x="16226867" y="144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47" name="直線コネクタ 646"/>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48" name="【庁舎】&#10;有形固定資産減価償却率最小値テキスト"/>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49" name="直線コネクタ 648"/>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50" name="【庁舎】&#10;有形固定資産減価償却率最大値テキスト"/>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51" name="直線コネクタ 650"/>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652" name="【庁舎】&#10;有形固定資産減価償却率平均値テキスト"/>
        <xdr:cNvSpPr txBox="1"/>
      </xdr:nvSpPr>
      <xdr:spPr>
        <a:xfrm>
          <a:off x="14414500" y="17346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53" name="フローチャート: 判断 652"/>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54" name="フローチャート: 判断 653"/>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55" name="フローチャート: 判断 654"/>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56" name="フローチャート: 判断 655"/>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57" name="フローチャート: 判断 656"/>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63" name="楕円 662"/>
        <xdr:cNvSpPr/>
      </xdr:nvSpPr>
      <xdr:spPr>
        <a:xfrm>
          <a:off x="14325600" y="175677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664" name="【庁舎】&#10;有形固定資産減価償却率該当値テキスト"/>
        <xdr:cNvSpPr txBox="1"/>
      </xdr:nvSpPr>
      <xdr:spPr>
        <a:xfrm>
          <a:off x="14414500" y="1754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665" name="楕円 664"/>
        <xdr:cNvSpPr/>
      </xdr:nvSpPr>
      <xdr:spPr>
        <a:xfrm>
          <a:off x="13578840" y="1754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12519</xdr:rowOff>
    </xdr:to>
    <xdr:cxnSp macro="">
      <xdr:nvCxnSpPr>
        <xdr:cNvPr id="666" name="直線コネクタ 665"/>
        <xdr:cNvCxnSpPr/>
      </xdr:nvCxnSpPr>
      <xdr:spPr>
        <a:xfrm>
          <a:off x="13629640" y="17597302"/>
          <a:ext cx="74676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67" name="楕円 666"/>
        <xdr:cNvSpPr/>
      </xdr:nvSpPr>
      <xdr:spPr>
        <a:xfrm>
          <a:off x="12804140" y="17518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134982</xdr:rowOff>
    </xdr:from>
    <xdr:to>
      <xdr:col>81</xdr:col>
      <xdr:colOff>50800</xdr:colOff>
      <xdr:row>104</xdr:row>
      <xdr:rowOff>162742</xdr:rowOff>
    </xdr:to>
    <xdr:cxnSp macro="">
      <xdr:nvCxnSpPr>
        <xdr:cNvPr id="668" name="直線コネクタ 667"/>
        <xdr:cNvCxnSpPr/>
      </xdr:nvCxnSpPr>
      <xdr:spPr>
        <a:xfrm>
          <a:off x="12854940" y="17569542"/>
          <a:ext cx="7747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669" name="楕円 668"/>
        <xdr:cNvSpPr/>
      </xdr:nvSpPr>
      <xdr:spPr>
        <a:xfrm>
          <a:off x="12029440" y="17490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134982</xdr:rowOff>
    </xdr:to>
    <xdr:cxnSp macro="">
      <xdr:nvCxnSpPr>
        <xdr:cNvPr id="670" name="直線コネクタ 669"/>
        <xdr:cNvCxnSpPr/>
      </xdr:nvCxnSpPr>
      <xdr:spPr>
        <a:xfrm>
          <a:off x="12072620" y="17541784"/>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671" name="楕円 670"/>
        <xdr:cNvSpPr/>
      </xdr:nvSpPr>
      <xdr:spPr>
        <a:xfrm>
          <a:off x="1123188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104</xdr:row>
      <xdr:rowOff>107224</xdr:rowOff>
    </xdr:to>
    <xdr:cxnSp macro="">
      <xdr:nvCxnSpPr>
        <xdr:cNvPr id="672" name="直線コネクタ 671"/>
        <xdr:cNvCxnSpPr/>
      </xdr:nvCxnSpPr>
      <xdr:spPr>
        <a:xfrm>
          <a:off x="11282680" y="17416599"/>
          <a:ext cx="78994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73" name="n_1aveValue【庁舎】&#10;有形固定資産減価償却率"/>
        <xdr:cNvSpPr txBox="1"/>
      </xdr:nvSpPr>
      <xdr:spPr>
        <a:xfrm>
          <a:off x="13437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74" name="n_2aveValue【庁舎】&#10;有形固定資産減価償却率"/>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75" name="n_3aveValue【庁舎】&#10;有形固定資産減価償却率"/>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676" name="n_4aveValue【庁舎】&#10;有形固定資産減価償却率"/>
        <xdr:cNvSpPr txBox="1"/>
      </xdr:nvSpPr>
      <xdr:spPr>
        <a:xfrm>
          <a:off x="1110298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33219</xdr:rowOff>
    </xdr:from>
    <xdr:ext cx="405111" cy="259045"/>
    <xdr:sp macro="" textlink="">
      <xdr:nvSpPr>
        <xdr:cNvPr id="677" name="n_1mainValue【庁舎】&#10;有形固定資産減価償却率"/>
        <xdr:cNvSpPr txBox="1"/>
      </xdr:nvSpPr>
      <xdr:spPr>
        <a:xfrm>
          <a:off x="1343724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678" name="n_2mainValue【庁舎】&#10;有形固定資産減価償却率"/>
        <xdr:cNvSpPr txBox="1"/>
      </xdr:nvSpPr>
      <xdr:spPr>
        <a:xfrm>
          <a:off x="126752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679" name="n_3mainValue【庁舎】&#10;有形固定資産減価償却率"/>
        <xdr:cNvSpPr txBox="1"/>
      </xdr:nvSpPr>
      <xdr:spPr>
        <a:xfrm>
          <a:off x="1190054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80" name="n_4mainValue【庁舎】&#10;有形固定資産減価償却率"/>
        <xdr:cNvSpPr txBox="1"/>
      </xdr:nvSpPr>
      <xdr:spPr>
        <a:xfrm>
          <a:off x="1110298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1" name="テキスト ボックス 69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7" name="テキスト ボックス 69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9" name="テキスト ボックス 69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1" name="テキスト ボックス 70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05" name="直線コネクタ 704"/>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06" name="【庁舎】&#10;一人当たり面積最小値テキスト"/>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07" name="直線コネクタ 706"/>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08" name="【庁舎】&#10;一人当たり面積最大値テキスト"/>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09" name="直線コネクタ 708"/>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10" name="【庁舎】&#10;一人当たり面積平均値テキスト"/>
        <xdr:cNvSpPr txBox="1"/>
      </xdr:nvSpPr>
      <xdr:spPr>
        <a:xfrm>
          <a:off x="19547840" y="1770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11" name="フローチャート: 判断 710"/>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12" name="フローチャート: 判断 711"/>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13" name="フローチャート: 判断 712"/>
        <xdr:cNvSpPr/>
      </xdr:nvSpPr>
      <xdr:spPr>
        <a:xfrm>
          <a:off x="17937480" y="1795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14" name="フローチャート: 判断 713"/>
        <xdr:cNvSpPr/>
      </xdr:nvSpPr>
      <xdr:spPr>
        <a:xfrm>
          <a:off x="1716278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15" name="フローチャート: 判断 714"/>
        <xdr:cNvSpPr/>
      </xdr:nvSpPr>
      <xdr:spPr>
        <a:xfrm>
          <a:off x="16388080" y="17938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21" name="楕円 720"/>
        <xdr:cNvSpPr/>
      </xdr:nvSpPr>
      <xdr:spPr>
        <a:xfrm>
          <a:off x="19458940" y="1792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22" name="【庁舎】&#10;一人当たり面積該当値テキスト"/>
        <xdr:cNvSpPr txBox="1"/>
      </xdr:nvSpPr>
      <xdr:spPr>
        <a:xfrm>
          <a:off x="19547840"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160655</xdr:rowOff>
    </xdr:from>
    <xdr:to>
      <xdr:col>112</xdr:col>
      <xdr:colOff>38100</xdr:colOff>
      <xdr:row>107</xdr:row>
      <xdr:rowOff>90805</xdr:rowOff>
    </xdr:to>
    <xdr:sp macro="" textlink="">
      <xdr:nvSpPr>
        <xdr:cNvPr id="723" name="楕円 722"/>
        <xdr:cNvSpPr/>
      </xdr:nvSpPr>
      <xdr:spPr>
        <a:xfrm>
          <a:off x="18735040" y="17930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40005</xdr:rowOff>
    </xdr:to>
    <xdr:cxnSp macro="">
      <xdr:nvCxnSpPr>
        <xdr:cNvPr id="724" name="直線コネクタ 723"/>
        <xdr:cNvCxnSpPr/>
      </xdr:nvCxnSpPr>
      <xdr:spPr>
        <a:xfrm flipV="1">
          <a:off x="18778220" y="17971769"/>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5" name="楕円 724"/>
        <xdr:cNvSpPr/>
      </xdr:nvSpPr>
      <xdr:spPr>
        <a:xfrm>
          <a:off x="1793748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41911</xdr:rowOff>
    </xdr:to>
    <xdr:cxnSp macro="">
      <xdr:nvCxnSpPr>
        <xdr:cNvPr id="726" name="直線コネクタ 725"/>
        <xdr:cNvCxnSpPr/>
      </xdr:nvCxnSpPr>
      <xdr:spPr>
        <a:xfrm flipV="1">
          <a:off x="17988280" y="17977485"/>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164464</xdr:rowOff>
    </xdr:from>
    <xdr:to>
      <xdr:col>102</xdr:col>
      <xdr:colOff>165100</xdr:colOff>
      <xdr:row>107</xdr:row>
      <xdr:rowOff>94614</xdr:rowOff>
    </xdr:to>
    <xdr:sp macro="" textlink="">
      <xdr:nvSpPr>
        <xdr:cNvPr id="727" name="楕円 726"/>
        <xdr:cNvSpPr/>
      </xdr:nvSpPr>
      <xdr:spPr>
        <a:xfrm>
          <a:off x="17162780" y="17934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43814</xdr:rowOff>
    </xdr:to>
    <xdr:cxnSp macro="">
      <xdr:nvCxnSpPr>
        <xdr:cNvPr id="728" name="直線コネクタ 727"/>
        <xdr:cNvCxnSpPr/>
      </xdr:nvCxnSpPr>
      <xdr:spPr>
        <a:xfrm flipV="1">
          <a:off x="17213580" y="17979391"/>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168275</xdr:rowOff>
    </xdr:from>
    <xdr:to>
      <xdr:col>98</xdr:col>
      <xdr:colOff>38100</xdr:colOff>
      <xdr:row>107</xdr:row>
      <xdr:rowOff>98425</xdr:rowOff>
    </xdr:to>
    <xdr:sp macro="" textlink="">
      <xdr:nvSpPr>
        <xdr:cNvPr id="729" name="楕円 728"/>
        <xdr:cNvSpPr/>
      </xdr:nvSpPr>
      <xdr:spPr>
        <a:xfrm>
          <a:off x="16388080" y="1793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43814</xdr:rowOff>
    </xdr:from>
    <xdr:to>
      <xdr:col>102</xdr:col>
      <xdr:colOff>114300</xdr:colOff>
      <xdr:row>107</xdr:row>
      <xdr:rowOff>47625</xdr:rowOff>
    </xdr:to>
    <xdr:cxnSp macro="">
      <xdr:nvCxnSpPr>
        <xdr:cNvPr id="730" name="直線コネクタ 729"/>
        <xdr:cNvCxnSpPr/>
      </xdr:nvCxnSpPr>
      <xdr:spPr>
        <a:xfrm flipV="1">
          <a:off x="16431260" y="17981294"/>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31" name="n_1aveValue【庁舎】&#10;一人当たり面積"/>
        <xdr:cNvSpPr txBox="1"/>
      </xdr:nvSpPr>
      <xdr:spPr>
        <a:xfrm>
          <a:off x="18561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732" name="n_2aveValue【庁舎】&#10;一人当たり面積"/>
        <xdr:cNvSpPr txBox="1"/>
      </xdr:nvSpPr>
      <xdr:spPr>
        <a:xfrm>
          <a:off x="17776267" y="180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33" name="n_3aveValue【庁舎】&#10;一人当たり面積"/>
        <xdr:cNvSpPr txBox="1"/>
      </xdr:nvSpPr>
      <xdr:spPr>
        <a:xfrm>
          <a:off x="170015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93363</xdr:rowOff>
    </xdr:from>
    <xdr:ext cx="469744" cy="259045"/>
    <xdr:sp macro="" textlink="">
      <xdr:nvSpPr>
        <xdr:cNvPr id="734" name="n_4aveValue【庁舎】&#10;一人当たり面積"/>
        <xdr:cNvSpPr txBox="1"/>
      </xdr:nvSpPr>
      <xdr:spPr>
        <a:xfrm>
          <a:off x="16226867" y="1803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81932</xdr:rowOff>
    </xdr:from>
    <xdr:ext cx="469744" cy="259045"/>
    <xdr:sp macro="" textlink="">
      <xdr:nvSpPr>
        <xdr:cNvPr id="735" name="n_1mainValue【庁舎】&#10;一人当たり面積"/>
        <xdr:cNvSpPr txBox="1"/>
      </xdr:nvSpPr>
      <xdr:spPr>
        <a:xfrm>
          <a:off x="1856112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6" name="n_2mainValue【庁舎】&#10;一人当たり面積"/>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111141</xdr:rowOff>
    </xdr:from>
    <xdr:ext cx="469744" cy="259045"/>
    <xdr:sp macro="" textlink="">
      <xdr:nvSpPr>
        <xdr:cNvPr id="737" name="n_3mainValue【庁舎】&#10;一人当たり面積"/>
        <xdr:cNvSpPr txBox="1"/>
      </xdr:nvSpPr>
      <xdr:spPr>
        <a:xfrm>
          <a:off x="1700156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114952</xdr:rowOff>
    </xdr:from>
    <xdr:ext cx="469744" cy="259045"/>
    <xdr:sp macro="" textlink="">
      <xdr:nvSpPr>
        <xdr:cNvPr id="738" name="n_4mainValue【庁舎】&#10;一人当たり面積"/>
        <xdr:cNvSpPr txBox="1"/>
      </xdr:nvSpPr>
      <xdr:spPr>
        <a:xfrm>
          <a:off x="1622686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類似団体と比較して特に有形固定資産減価償却率が高くなっている施設は保健センター・保健所である。</a:t>
          </a:r>
        </a:p>
        <a:p>
          <a:r>
            <a:rPr kumimoji="1" lang="ja-JP" altLang="en-US" sz="1300">
              <a:latin typeface="ＭＳ Ｐゴシック" panose="020B0600070205080204" pitchFamily="50" charset="-128"/>
              <a:ea typeface="ＭＳ Ｐゴシック" panose="020B0600070205080204" pitchFamily="50" charset="-128"/>
            </a:rPr>
            <a:t>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年ほどが経過し、老朽化が進んでいるため、個別施設計画に基づき施設の維持管理に努める。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岩手中部工業団地を中心とする大型事業所の集中等により類似団体平均を上回る税収があるため、類似団体内において、平均を上回る水準を維持している。近年は、市町村民税の法人税割が減少傾向にあるものの、固定資産税の償却資産が増加傾向にあることで、税収全体として一定水準が維持されている。しかし、景気の動向により税収が大きく左右される傾向があることから、農業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次産業化や観光振興など新たな税収源の確保に努めている。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68156</xdr:rowOff>
    </xdr:from>
    <xdr:to>
      <xdr:col>23</xdr:col>
      <xdr:colOff>133350</xdr:colOff>
      <xdr:row>41</xdr:row>
      <xdr:rowOff>84244</xdr:rowOff>
    </xdr:to>
    <xdr:cxnSp macro="">
      <xdr:nvCxnSpPr>
        <xdr:cNvPr id="67" name="直線コネクタ 66"/>
        <xdr:cNvCxnSpPr/>
      </xdr:nvCxnSpPr>
      <xdr:spPr>
        <a:xfrm>
          <a:off x="4114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68156</xdr:rowOff>
    </xdr:from>
    <xdr:to>
      <xdr:col>19</xdr:col>
      <xdr:colOff>133350</xdr:colOff>
      <xdr:row>41</xdr:row>
      <xdr:rowOff>68156</xdr:rowOff>
    </xdr:to>
    <xdr:cxnSp macro="">
      <xdr:nvCxnSpPr>
        <xdr:cNvPr id="70" name="直線コネクタ 69"/>
        <xdr:cNvCxnSpPr/>
      </xdr:nvCxnSpPr>
      <xdr:spPr>
        <a:xfrm>
          <a:off x="3225800" y="709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68156</xdr:rowOff>
    </xdr:from>
    <xdr:to>
      <xdr:col>15</xdr:col>
      <xdr:colOff>82550</xdr:colOff>
      <xdr:row>41</xdr:row>
      <xdr:rowOff>116417</xdr:rowOff>
    </xdr:to>
    <xdr:cxnSp macro="">
      <xdr:nvCxnSpPr>
        <xdr:cNvPr id="73" name="直線コネクタ 72"/>
        <xdr:cNvCxnSpPr/>
      </xdr:nvCxnSpPr>
      <xdr:spPr>
        <a:xfrm flipV="1">
          <a:off x="2336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25400</xdr:rowOff>
    </xdr:to>
    <xdr:cxnSp macro="">
      <xdr:nvCxnSpPr>
        <xdr:cNvPr id="76" name="直線コネクタ 75"/>
        <xdr:cNvCxnSpPr/>
      </xdr:nvCxnSpPr>
      <xdr:spPr>
        <a:xfrm flipV="1">
          <a:off x="1447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33444</xdr:rowOff>
    </xdr:from>
    <xdr:to>
      <xdr:col>23</xdr:col>
      <xdr:colOff>184150</xdr:colOff>
      <xdr:row>41</xdr:row>
      <xdr:rowOff>135044</xdr:rowOff>
    </xdr:to>
    <xdr:sp macro="" textlink="">
      <xdr:nvSpPr>
        <xdr:cNvPr id="86" name="楕円 85"/>
        <xdr:cNvSpPr/>
      </xdr:nvSpPr>
      <xdr:spPr>
        <a:xfrm>
          <a:off x="4902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49971</xdr:rowOff>
    </xdr:from>
    <xdr:ext cx="762000" cy="259045"/>
    <xdr:sp macro="" textlink="">
      <xdr:nvSpPr>
        <xdr:cNvPr id="87" name="財政力該当値テキスト"/>
        <xdr:cNvSpPr txBox="1"/>
      </xdr:nvSpPr>
      <xdr:spPr>
        <a:xfrm>
          <a:off x="5041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17356</xdr:rowOff>
    </xdr:from>
    <xdr:to>
      <xdr:col>19</xdr:col>
      <xdr:colOff>184150</xdr:colOff>
      <xdr:row>41</xdr:row>
      <xdr:rowOff>118956</xdr:rowOff>
    </xdr:to>
    <xdr:sp macro="" textlink="">
      <xdr:nvSpPr>
        <xdr:cNvPr id="88" name="楕円 87"/>
        <xdr:cNvSpPr/>
      </xdr:nvSpPr>
      <xdr:spPr>
        <a:xfrm>
          <a:off x="4064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129133</xdr:rowOff>
    </xdr:from>
    <xdr:ext cx="736600" cy="259045"/>
    <xdr:sp macro="" textlink="">
      <xdr:nvSpPr>
        <xdr:cNvPr id="89" name="テキスト ボックス 88"/>
        <xdr:cNvSpPr txBox="1"/>
      </xdr:nvSpPr>
      <xdr:spPr>
        <a:xfrm>
          <a:off x="3733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17356</xdr:rowOff>
    </xdr:from>
    <xdr:to>
      <xdr:col>15</xdr:col>
      <xdr:colOff>133350</xdr:colOff>
      <xdr:row>41</xdr:row>
      <xdr:rowOff>118956</xdr:rowOff>
    </xdr:to>
    <xdr:sp macro="" textlink="">
      <xdr:nvSpPr>
        <xdr:cNvPr id="90" name="楕円 89"/>
        <xdr:cNvSpPr/>
      </xdr:nvSpPr>
      <xdr:spPr>
        <a:xfrm>
          <a:off x="3175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129133</xdr:rowOff>
    </xdr:from>
    <xdr:ext cx="762000" cy="259045"/>
    <xdr:sp macro="" textlink="">
      <xdr:nvSpPr>
        <xdr:cNvPr id="91" name="テキスト ボックス 90"/>
        <xdr:cNvSpPr txBox="1"/>
      </xdr:nvSpPr>
      <xdr:spPr>
        <a:xfrm>
          <a:off x="2844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2" name="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岩手中部工業団地を中心とする大型事業所の集中等により類似団体平均を上回る税収がある。また、近年は、行財政改革による人件費、補助費等の削減により平均以上を維持してきた。令和３年度の経常収支比率は、経常一般財源総額等が市町村民税等の減に対して、経常経費充当一般財源が会計年度任用職員数等による人件費や公債費等の増によ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今後も行財政改革の取り組みを通じて、補助費の削減等に努め、財政の健全化を図る。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66</xdr:row>
      <xdr:rowOff>43942</xdr:rowOff>
    </xdr:to>
    <xdr:cxnSp macro="">
      <xdr:nvCxnSpPr>
        <xdr:cNvPr id="128" name="直線コネクタ 127"/>
        <xdr:cNvCxnSpPr/>
      </xdr:nvCxnSpPr>
      <xdr:spPr>
        <a:xfrm>
          <a:off x="4114800" y="1128242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26687</xdr:rowOff>
    </xdr:from>
    <xdr:ext cx="762000" cy="259045"/>
    <xdr:sp macro="" textlink="">
      <xdr:nvSpPr>
        <xdr:cNvPr id="129" name="財政構造の弾力性平均値テキスト"/>
        <xdr:cNvSpPr txBox="1"/>
      </xdr:nvSpPr>
      <xdr:spPr>
        <a:xfrm>
          <a:off x="5041900" y="10999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138176</xdr:rowOff>
    </xdr:to>
    <xdr:cxnSp macro="">
      <xdr:nvCxnSpPr>
        <xdr:cNvPr id="131" name="直線コネクタ 130"/>
        <xdr:cNvCxnSpPr/>
      </xdr:nvCxnSpPr>
      <xdr:spPr>
        <a:xfrm>
          <a:off x="3225800" y="112341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143002</xdr:rowOff>
    </xdr:to>
    <xdr:cxnSp macro="">
      <xdr:nvCxnSpPr>
        <xdr:cNvPr id="134" name="直線コネクタ 133"/>
        <xdr:cNvCxnSpPr/>
      </xdr:nvCxnSpPr>
      <xdr:spPr>
        <a:xfrm flipV="1">
          <a:off x="2336800" y="112341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87376</xdr:rowOff>
    </xdr:to>
    <xdr:cxnSp macro="">
      <xdr:nvCxnSpPr>
        <xdr:cNvPr id="137" name="直線コネクタ 136"/>
        <xdr:cNvCxnSpPr/>
      </xdr:nvCxnSpPr>
      <xdr:spPr>
        <a:xfrm flipV="1">
          <a:off x="1447800" y="112872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133875</xdr:rowOff>
    </xdr:from>
    <xdr:ext cx="762000" cy="259045"/>
    <xdr:sp macro="" textlink="">
      <xdr:nvSpPr>
        <xdr:cNvPr id="141" name="テキスト ボックス 140"/>
        <xdr:cNvSpPr txBox="1"/>
      </xdr:nvSpPr>
      <xdr:spPr>
        <a:xfrm>
          <a:off x="106680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49" name="楕円 148"/>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27703</xdr:rowOff>
    </xdr:from>
    <xdr:ext cx="736600" cy="259045"/>
    <xdr:sp macro="" textlink="">
      <xdr:nvSpPr>
        <xdr:cNvPr id="150" name="テキスト ボックス 149"/>
        <xdr:cNvSpPr txBox="1"/>
      </xdr:nvSpPr>
      <xdr:spPr>
        <a:xfrm>
          <a:off x="3733800" y="110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1" name="楕円 150"/>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52" name="テキスト ボックス 151"/>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3" name="楕円 152"/>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32529</xdr:rowOff>
    </xdr:from>
    <xdr:ext cx="762000" cy="259045"/>
    <xdr:sp macro="" textlink="">
      <xdr:nvSpPr>
        <xdr:cNvPr id="154" name="テキスト ボックス 153"/>
        <xdr:cNvSpPr txBox="1"/>
      </xdr:nvSpPr>
      <xdr:spPr>
        <a:xfrm>
          <a:off x="1955800" y="1100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5" name="楕円 154"/>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6" name="テキスト ボックス 155"/>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人件費は、令和２年度から開始された会計年度任用職員制度により増加傾向にある。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物件費は、令和２年度、令和３年度の大雪による除雪経費の増大に加え、令和３年度においては、ふるさと納税寄附金の申込件数が大幅に伸びたことにより、増加傾向にある。</a:t>
          </a:r>
        </a:p>
        <a:p>
          <a:r>
            <a:rPr kumimoji="1" lang="ja-JP" altLang="en-US" sz="1300">
              <a:latin typeface="ＭＳ Ｐゴシック" panose="020B0600070205080204" pitchFamily="50" charset="-128"/>
              <a:ea typeface="ＭＳ Ｐゴシック" panose="020B0600070205080204" pitchFamily="50" charset="-128"/>
            </a:rPr>
            <a:t>　類似団体より平均を上回っていることから、行財政改革の取り組み等を通じて業務の効率化を図ることで、経費抑制に努める。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168430</xdr:rowOff>
    </xdr:from>
    <xdr:to>
      <xdr:col>23</xdr:col>
      <xdr:colOff>133350</xdr:colOff>
      <xdr:row>86</xdr:row>
      <xdr:rowOff>21103</xdr:rowOff>
    </xdr:to>
    <xdr:cxnSp macro="">
      <xdr:nvCxnSpPr>
        <xdr:cNvPr id="191" name="直線コネクタ 190"/>
        <xdr:cNvCxnSpPr/>
      </xdr:nvCxnSpPr>
      <xdr:spPr>
        <a:xfrm>
          <a:off x="4114800" y="14741680"/>
          <a:ext cx="838200" cy="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171129</xdr:rowOff>
    </xdr:from>
    <xdr:to>
      <xdr:col>19</xdr:col>
      <xdr:colOff>133350</xdr:colOff>
      <xdr:row>85</xdr:row>
      <xdr:rowOff>168430</xdr:rowOff>
    </xdr:to>
    <xdr:cxnSp macro="">
      <xdr:nvCxnSpPr>
        <xdr:cNvPr id="194" name="直線コネクタ 193"/>
        <xdr:cNvCxnSpPr/>
      </xdr:nvCxnSpPr>
      <xdr:spPr>
        <a:xfrm>
          <a:off x="3225800" y="14401479"/>
          <a:ext cx="889000" cy="3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93270</xdr:rowOff>
    </xdr:from>
    <xdr:to>
      <xdr:col>15</xdr:col>
      <xdr:colOff>82550</xdr:colOff>
      <xdr:row>83</xdr:row>
      <xdr:rowOff>171129</xdr:rowOff>
    </xdr:to>
    <xdr:cxnSp macro="">
      <xdr:nvCxnSpPr>
        <xdr:cNvPr id="197" name="直線コネクタ 196"/>
        <xdr:cNvCxnSpPr/>
      </xdr:nvCxnSpPr>
      <xdr:spPr>
        <a:xfrm>
          <a:off x="2336800" y="14323620"/>
          <a:ext cx="889000" cy="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199" name="テキスト ボックス 198"/>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93270</xdr:rowOff>
    </xdr:from>
    <xdr:to>
      <xdr:col>11</xdr:col>
      <xdr:colOff>31750</xdr:colOff>
      <xdr:row>83</xdr:row>
      <xdr:rowOff>169610</xdr:rowOff>
    </xdr:to>
    <xdr:cxnSp macro="">
      <xdr:nvCxnSpPr>
        <xdr:cNvPr id="200" name="直線コネクタ 199"/>
        <xdr:cNvCxnSpPr/>
      </xdr:nvCxnSpPr>
      <xdr:spPr>
        <a:xfrm flipV="1">
          <a:off x="1447800" y="14323620"/>
          <a:ext cx="889000" cy="7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2" name="テキスト ボックス 201"/>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4" name="テキスト ボックス 203"/>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141753</xdr:rowOff>
    </xdr:from>
    <xdr:to>
      <xdr:col>23</xdr:col>
      <xdr:colOff>184150</xdr:colOff>
      <xdr:row>86</xdr:row>
      <xdr:rowOff>71903</xdr:rowOff>
    </xdr:to>
    <xdr:sp macro="" textlink="">
      <xdr:nvSpPr>
        <xdr:cNvPr id="210" name="楕円 209"/>
        <xdr:cNvSpPr/>
      </xdr:nvSpPr>
      <xdr:spPr>
        <a:xfrm>
          <a:off x="4902200" y="147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113830</xdr:rowOff>
    </xdr:from>
    <xdr:ext cx="762000" cy="259045"/>
    <xdr:sp macro="" textlink="">
      <xdr:nvSpPr>
        <xdr:cNvPr id="211" name="人件費・物件費等の状況該当値テキスト"/>
        <xdr:cNvSpPr txBox="1"/>
      </xdr:nvSpPr>
      <xdr:spPr>
        <a:xfrm>
          <a:off x="5041900" y="146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117630</xdr:rowOff>
    </xdr:from>
    <xdr:to>
      <xdr:col>19</xdr:col>
      <xdr:colOff>184150</xdr:colOff>
      <xdr:row>86</xdr:row>
      <xdr:rowOff>47780</xdr:rowOff>
    </xdr:to>
    <xdr:sp macro="" textlink="">
      <xdr:nvSpPr>
        <xdr:cNvPr id="212" name="楕円 211"/>
        <xdr:cNvSpPr/>
      </xdr:nvSpPr>
      <xdr:spPr>
        <a:xfrm>
          <a:off x="4064000" y="146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32557</xdr:rowOff>
    </xdr:from>
    <xdr:ext cx="736600" cy="259045"/>
    <xdr:sp macro="" textlink="">
      <xdr:nvSpPr>
        <xdr:cNvPr id="213" name="テキスト ボックス 212"/>
        <xdr:cNvSpPr txBox="1"/>
      </xdr:nvSpPr>
      <xdr:spPr>
        <a:xfrm>
          <a:off x="3733800" y="1477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120329</xdr:rowOff>
    </xdr:from>
    <xdr:to>
      <xdr:col>15</xdr:col>
      <xdr:colOff>133350</xdr:colOff>
      <xdr:row>84</xdr:row>
      <xdr:rowOff>50479</xdr:rowOff>
    </xdr:to>
    <xdr:sp macro="" textlink="">
      <xdr:nvSpPr>
        <xdr:cNvPr id="214" name="楕円 213"/>
        <xdr:cNvSpPr/>
      </xdr:nvSpPr>
      <xdr:spPr>
        <a:xfrm>
          <a:off x="3175000" y="143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35256</xdr:rowOff>
    </xdr:from>
    <xdr:ext cx="762000" cy="259045"/>
    <xdr:sp macro="" textlink="">
      <xdr:nvSpPr>
        <xdr:cNvPr id="215" name="テキスト ボックス 214"/>
        <xdr:cNvSpPr txBox="1"/>
      </xdr:nvSpPr>
      <xdr:spPr>
        <a:xfrm>
          <a:off x="2844800" y="1443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42470</xdr:rowOff>
    </xdr:from>
    <xdr:to>
      <xdr:col>11</xdr:col>
      <xdr:colOff>82550</xdr:colOff>
      <xdr:row>83</xdr:row>
      <xdr:rowOff>144070</xdr:rowOff>
    </xdr:to>
    <xdr:sp macro="" textlink="">
      <xdr:nvSpPr>
        <xdr:cNvPr id="216" name="楕円 215"/>
        <xdr:cNvSpPr/>
      </xdr:nvSpPr>
      <xdr:spPr>
        <a:xfrm>
          <a:off x="2286000" y="142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128847</xdr:rowOff>
    </xdr:from>
    <xdr:ext cx="762000" cy="259045"/>
    <xdr:sp macro="" textlink="">
      <xdr:nvSpPr>
        <xdr:cNvPr id="217" name="テキスト ボックス 216"/>
        <xdr:cNvSpPr txBox="1"/>
      </xdr:nvSpPr>
      <xdr:spPr>
        <a:xfrm>
          <a:off x="1955800" y="1435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118810</xdr:rowOff>
    </xdr:from>
    <xdr:to>
      <xdr:col>7</xdr:col>
      <xdr:colOff>31750</xdr:colOff>
      <xdr:row>84</xdr:row>
      <xdr:rowOff>48960</xdr:rowOff>
    </xdr:to>
    <xdr:sp macro="" textlink="">
      <xdr:nvSpPr>
        <xdr:cNvPr id="218" name="楕円 217"/>
        <xdr:cNvSpPr/>
      </xdr:nvSpPr>
      <xdr:spPr>
        <a:xfrm>
          <a:off x="1397000" y="14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33737</xdr:rowOff>
    </xdr:from>
    <xdr:ext cx="762000" cy="259045"/>
    <xdr:sp macro="" textlink="">
      <xdr:nvSpPr>
        <xdr:cNvPr id="219" name="テキスト ボックス 218"/>
        <xdr:cNvSpPr txBox="1"/>
      </xdr:nvSpPr>
      <xdr:spPr>
        <a:xfrm>
          <a:off x="1066800" y="1443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団体の特徴から、各年度のラスパイレス指数にばらつきが生じている。なお、令和元年度までは類似団体平均と比較して低い給与水準となっていたが、令和２年度より経験年数に伴う平均給料月額の増により指数が上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85</xdr:row>
      <xdr:rowOff>169636</xdr:rowOff>
    </xdr:to>
    <xdr:cxnSp macro="">
      <xdr:nvCxnSpPr>
        <xdr:cNvPr id="258" name="直線コネクタ 257"/>
        <xdr:cNvCxnSpPr/>
      </xdr:nvCxnSpPr>
      <xdr:spPr>
        <a:xfrm>
          <a:off x="15290800" y="14156871"/>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12700</xdr:rowOff>
    </xdr:to>
    <xdr:cxnSp macro="">
      <xdr:nvCxnSpPr>
        <xdr:cNvPr id="261" name="直線コネクタ 260"/>
        <xdr:cNvCxnSpPr/>
      </xdr:nvCxnSpPr>
      <xdr:spPr>
        <a:xfrm flipV="1">
          <a:off x="14401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12700</xdr:rowOff>
    </xdr:to>
    <xdr:cxnSp macro="">
      <xdr:nvCxnSpPr>
        <xdr:cNvPr id="264" name="直線コネクタ 263"/>
        <xdr:cNvCxnSpPr/>
      </xdr:nvCxnSpPr>
      <xdr:spPr>
        <a:xfrm>
          <a:off x="13512800" y="1419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78" name="楕円 277"/>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79" name="テキスト ボックス 278"/>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2" name="楕円 281"/>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3" name="テキスト ボックス 282"/>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行財政改革による人件費削減のため新規採用を平成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年度まで見送っていたことから類似団体内において平均を下回っていたが、近年の採用人数の確保により同水準を保っている。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136948</xdr:rowOff>
    </xdr:to>
    <xdr:cxnSp macro="">
      <xdr:nvCxnSpPr>
        <xdr:cNvPr id="318" name="直線コネクタ 317"/>
        <xdr:cNvCxnSpPr/>
      </xdr:nvCxnSpPr>
      <xdr:spPr>
        <a:xfrm>
          <a:off x="16179800" y="1074875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110807</xdr:rowOff>
    </xdr:from>
    <xdr:to>
      <xdr:col>77</xdr:col>
      <xdr:colOff>44450</xdr:colOff>
      <xdr:row>62</xdr:row>
      <xdr:rowOff>118851</xdr:rowOff>
    </xdr:to>
    <xdr:cxnSp macro="">
      <xdr:nvCxnSpPr>
        <xdr:cNvPr id="321" name="直線コネクタ 320"/>
        <xdr:cNvCxnSpPr/>
      </xdr:nvCxnSpPr>
      <xdr:spPr>
        <a:xfrm>
          <a:off x="15290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94721</xdr:rowOff>
    </xdr:from>
    <xdr:to>
      <xdr:col>72</xdr:col>
      <xdr:colOff>203200</xdr:colOff>
      <xdr:row>62</xdr:row>
      <xdr:rowOff>110807</xdr:rowOff>
    </xdr:to>
    <xdr:cxnSp macro="">
      <xdr:nvCxnSpPr>
        <xdr:cNvPr id="324" name="直線コネクタ 323"/>
        <xdr:cNvCxnSpPr/>
      </xdr:nvCxnSpPr>
      <xdr:spPr>
        <a:xfrm>
          <a:off x="14401800" y="1072462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6" name="テキスト ボックス 325"/>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18309</xdr:rowOff>
    </xdr:from>
    <xdr:to>
      <xdr:col>68</xdr:col>
      <xdr:colOff>152400</xdr:colOff>
      <xdr:row>62</xdr:row>
      <xdr:rowOff>94721</xdr:rowOff>
    </xdr:to>
    <xdr:cxnSp macro="">
      <xdr:nvCxnSpPr>
        <xdr:cNvPr id="327" name="直線コネクタ 326"/>
        <xdr:cNvCxnSpPr/>
      </xdr:nvCxnSpPr>
      <xdr:spPr>
        <a:xfrm>
          <a:off x="13512800" y="1064820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29" name="テキスト ボックス 328"/>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37" name="楕円 336"/>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58225</xdr:rowOff>
    </xdr:from>
    <xdr:ext cx="762000" cy="259045"/>
    <xdr:sp macro="" textlink="">
      <xdr:nvSpPr>
        <xdr:cNvPr id="338" name="定員管理の状況該当値テキスト"/>
        <xdr:cNvSpPr txBox="1"/>
      </xdr:nvSpPr>
      <xdr:spPr>
        <a:xfrm>
          <a:off x="17106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39" name="楕円 338"/>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0" name="テキスト ボックス 339"/>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60007</xdr:rowOff>
    </xdr:from>
    <xdr:to>
      <xdr:col>73</xdr:col>
      <xdr:colOff>44450</xdr:colOff>
      <xdr:row>62</xdr:row>
      <xdr:rowOff>161607</xdr:rowOff>
    </xdr:to>
    <xdr:sp macro="" textlink="">
      <xdr:nvSpPr>
        <xdr:cNvPr id="341" name="楕円 340"/>
        <xdr:cNvSpPr/>
      </xdr:nvSpPr>
      <xdr:spPr>
        <a:xfrm>
          <a:off x="15240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42" name="テキスト ボックス 341"/>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43921</xdr:rowOff>
    </xdr:from>
    <xdr:to>
      <xdr:col>68</xdr:col>
      <xdr:colOff>203200</xdr:colOff>
      <xdr:row>62</xdr:row>
      <xdr:rowOff>145521</xdr:rowOff>
    </xdr:to>
    <xdr:sp macro="" textlink="">
      <xdr:nvSpPr>
        <xdr:cNvPr id="343" name="楕円 342"/>
        <xdr:cNvSpPr/>
      </xdr:nvSpPr>
      <xdr:spPr>
        <a:xfrm>
          <a:off x="14351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130298</xdr:rowOff>
    </xdr:from>
    <xdr:ext cx="762000" cy="259045"/>
    <xdr:sp macro="" textlink="">
      <xdr:nvSpPr>
        <xdr:cNvPr id="344" name="テキスト ボックス 343"/>
        <xdr:cNvSpPr txBox="1"/>
      </xdr:nvSpPr>
      <xdr:spPr>
        <a:xfrm>
          <a:off x="14020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138959</xdr:rowOff>
    </xdr:from>
    <xdr:to>
      <xdr:col>64</xdr:col>
      <xdr:colOff>152400</xdr:colOff>
      <xdr:row>62</xdr:row>
      <xdr:rowOff>69109</xdr:rowOff>
    </xdr:to>
    <xdr:sp macro="" textlink="">
      <xdr:nvSpPr>
        <xdr:cNvPr id="345" name="楕円 344"/>
        <xdr:cNvSpPr/>
      </xdr:nvSpPr>
      <xdr:spPr>
        <a:xfrm>
          <a:off x="13462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79286</xdr:rowOff>
    </xdr:from>
    <xdr:ext cx="762000" cy="259045"/>
    <xdr:sp macro="" textlink="">
      <xdr:nvSpPr>
        <xdr:cNvPr id="346" name="テキスト ボックス 345"/>
        <xdr:cNvSpPr txBox="1"/>
      </xdr:nvSpPr>
      <xdr:spPr>
        <a:xfrm>
          <a:off x="13131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近年の起債抑制により、実質公債費比率は年々減少しており、前年度と比較して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ポイント減少した。しかし、依然として類似団体内では高い比率であるため、継続して起債抑制に努めていく。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49276</xdr:rowOff>
    </xdr:to>
    <xdr:cxnSp macro="">
      <xdr:nvCxnSpPr>
        <xdr:cNvPr id="378" name="直線コネクタ 377"/>
        <xdr:cNvCxnSpPr/>
      </xdr:nvCxnSpPr>
      <xdr:spPr>
        <a:xfrm flipV="1">
          <a:off x="16179800" y="75351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107188</xdr:rowOff>
    </xdr:to>
    <xdr:cxnSp macro="">
      <xdr:nvCxnSpPr>
        <xdr:cNvPr id="381" name="直線コネクタ 380"/>
        <xdr:cNvCxnSpPr/>
      </xdr:nvCxnSpPr>
      <xdr:spPr>
        <a:xfrm flipV="1">
          <a:off x="15290800" y="75930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107188</xdr:rowOff>
    </xdr:from>
    <xdr:to>
      <xdr:col>72</xdr:col>
      <xdr:colOff>203200</xdr:colOff>
      <xdr:row>44</xdr:row>
      <xdr:rowOff>136144</xdr:rowOff>
    </xdr:to>
    <xdr:cxnSp macro="">
      <xdr:nvCxnSpPr>
        <xdr:cNvPr id="384" name="直線コネクタ 383"/>
        <xdr:cNvCxnSpPr/>
      </xdr:nvCxnSpPr>
      <xdr:spPr>
        <a:xfrm flipV="1">
          <a:off x="14401800" y="76509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6" name="テキスト ボックス 385"/>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45</xdr:row>
      <xdr:rowOff>32258</xdr:rowOff>
    </xdr:to>
    <xdr:cxnSp macro="">
      <xdr:nvCxnSpPr>
        <xdr:cNvPr id="387" name="直線コネクタ 386"/>
        <xdr:cNvCxnSpPr/>
      </xdr:nvCxnSpPr>
      <xdr:spPr>
        <a:xfrm flipV="1">
          <a:off x="13512800" y="76799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397" name="楕円 396"/>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84091</xdr:rowOff>
    </xdr:from>
    <xdr:ext cx="762000" cy="259045"/>
    <xdr:sp macro="" textlink="">
      <xdr:nvSpPr>
        <xdr:cNvPr id="398"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169926</xdr:rowOff>
    </xdr:from>
    <xdr:to>
      <xdr:col>77</xdr:col>
      <xdr:colOff>95250</xdr:colOff>
      <xdr:row>44</xdr:row>
      <xdr:rowOff>100076</xdr:rowOff>
    </xdr:to>
    <xdr:sp macro="" textlink="">
      <xdr:nvSpPr>
        <xdr:cNvPr id="399" name="楕円 398"/>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84853</xdr:rowOff>
    </xdr:from>
    <xdr:ext cx="736600" cy="259045"/>
    <xdr:sp macro="" textlink="">
      <xdr:nvSpPr>
        <xdr:cNvPr id="400" name="テキスト ボックス 399"/>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56388</xdr:rowOff>
    </xdr:from>
    <xdr:to>
      <xdr:col>73</xdr:col>
      <xdr:colOff>44450</xdr:colOff>
      <xdr:row>44</xdr:row>
      <xdr:rowOff>157988</xdr:rowOff>
    </xdr:to>
    <xdr:sp macro="" textlink="">
      <xdr:nvSpPr>
        <xdr:cNvPr id="401" name="楕円 400"/>
        <xdr:cNvSpPr/>
      </xdr:nvSpPr>
      <xdr:spPr>
        <a:xfrm>
          <a:off x="15240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142765</xdr:rowOff>
    </xdr:from>
    <xdr:ext cx="762000" cy="259045"/>
    <xdr:sp macro="" textlink="">
      <xdr:nvSpPr>
        <xdr:cNvPr id="402" name="テキスト ボックス 401"/>
        <xdr:cNvSpPr txBox="1"/>
      </xdr:nvSpPr>
      <xdr:spPr>
        <a:xfrm>
          <a:off x="14909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85344</xdr:rowOff>
    </xdr:from>
    <xdr:to>
      <xdr:col>68</xdr:col>
      <xdr:colOff>203200</xdr:colOff>
      <xdr:row>45</xdr:row>
      <xdr:rowOff>15494</xdr:rowOff>
    </xdr:to>
    <xdr:sp macro="" textlink="">
      <xdr:nvSpPr>
        <xdr:cNvPr id="403" name="楕円 402"/>
        <xdr:cNvSpPr/>
      </xdr:nvSpPr>
      <xdr:spPr>
        <a:xfrm>
          <a:off x="14351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271</xdr:rowOff>
    </xdr:from>
    <xdr:ext cx="762000" cy="259045"/>
    <xdr:sp macro="" textlink="">
      <xdr:nvSpPr>
        <xdr:cNvPr id="404" name="テキスト ボックス 403"/>
        <xdr:cNvSpPr txBox="1"/>
      </xdr:nvSpPr>
      <xdr:spPr>
        <a:xfrm>
          <a:off x="14020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152908</xdr:rowOff>
    </xdr:from>
    <xdr:to>
      <xdr:col>64</xdr:col>
      <xdr:colOff>152400</xdr:colOff>
      <xdr:row>45</xdr:row>
      <xdr:rowOff>83058</xdr:rowOff>
    </xdr:to>
    <xdr:sp macro="" textlink="">
      <xdr:nvSpPr>
        <xdr:cNvPr id="405" name="楕円 404"/>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67835</xdr:rowOff>
    </xdr:from>
    <xdr:ext cx="762000" cy="259045"/>
    <xdr:sp macro="" textlink="">
      <xdr:nvSpPr>
        <xdr:cNvPr id="406" name="テキスト ボックス 405"/>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財政健全化のため、地方債の発行額が償還額を下回るよう抑制している。この効果により地方債残高が減少してきており、これに伴い、将来負担比率が改善した。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159385</xdr:rowOff>
    </xdr:from>
    <xdr:to>
      <xdr:col>72</xdr:col>
      <xdr:colOff>203200</xdr:colOff>
      <xdr:row>16</xdr:row>
      <xdr:rowOff>17568</xdr:rowOff>
    </xdr:to>
    <xdr:cxnSp macro="">
      <xdr:nvCxnSpPr>
        <xdr:cNvPr id="440" name="直線コネクタ 439"/>
        <xdr:cNvCxnSpPr/>
      </xdr:nvCxnSpPr>
      <xdr:spPr>
        <a:xfrm flipV="1">
          <a:off x="14401800" y="255968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17568</xdr:rowOff>
    </xdr:from>
    <xdr:to>
      <xdr:col>68</xdr:col>
      <xdr:colOff>152400</xdr:colOff>
      <xdr:row>16</xdr:row>
      <xdr:rowOff>87948</xdr:rowOff>
    </xdr:to>
    <xdr:cxnSp macro="">
      <xdr:nvCxnSpPr>
        <xdr:cNvPr id="443" name="直線コネクタ 442"/>
        <xdr:cNvCxnSpPr/>
      </xdr:nvCxnSpPr>
      <xdr:spPr>
        <a:xfrm flipV="1">
          <a:off x="13512800" y="276076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119063</xdr:rowOff>
    </xdr:from>
    <xdr:to>
      <xdr:col>73</xdr:col>
      <xdr:colOff>44450</xdr:colOff>
      <xdr:row>18</xdr:row>
      <xdr:rowOff>49213</xdr:rowOff>
    </xdr:to>
    <xdr:sp macro="" textlink="">
      <xdr:nvSpPr>
        <xdr:cNvPr id="446" name="フローチャート: 判断 445"/>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47" name="テキスト ボックス 446"/>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7938</xdr:rowOff>
    </xdr:from>
    <xdr:to>
      <xdr:col>68</xdr:col>
      <xdr:colOff>203200</xdr:colOff>
      <xdr:row>18</xdr:row>
      <xdr:rowOff>109538</xdr:rowOff>
    </xdr:to>
    <xdr:sp macro="" textlink="">
      <xdr:nvSpPr>
        <xdr:cNvPr id="448" name="フローチャート: 判断 447"/>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49" name="テキスト ボックス 448"/>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0" name="フローチャート: 判断 449"/>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1" name="テキスト ボックス 450"/>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108585</xdr:rowOff>
    </xdr:from>
    <xdr:to>
      <xdr:col>73</xdr:col>
      <xdr:colOff>44450</xdr:colOff>
      <xdr:row>15</xdr:row>
      <xdr:rowOff>38735</xdr:rowOff>
    </xdr:to>
    <xdr:sp macro="" textlink="">
      <xdr:nvSpPr>
        <xdr:cNvPr id="457" name="楕円 456"/>
        <xdr:cNvSpPr/>
      </xdr:nvSpPr>
      <xdr:spPr>
        <a:xfrm>
          <a:off x="15240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48912</xdr:rowOff>
    </xdr:from>
    <xdr:ext cx="762000" cy="259045"/>
    <xdr:sp macro="" textlink="">
      <xdr:nvSpPr>
        <xdr:cNvPr id="458" name="テキスト ボックス 457"/>
        <xdr:cNvSpPr txBox="1"/>
      </xdr:nvSpPr>
      <xdr:spPr>
        <a:xfrm>
          <a:off x="14909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138218</xdr:rowOff>
    </xdr:from>
    <xdr:to>
      <xdr:col>68</xdr:col>
      <xdr:colOff>203200</xdr:colOff>
      <xdr:row>16</xdr:row>
      <xdr:rowOff>68368</xdr:rowOff>
    </xdr:to>
    <xdr:sp macro="" textlink="">
      <xdr:nvSpPr>
        <xdr:cNvPr id="459" name="楕円 458"/>
        <xdr:cNvSpPr/>
      </xdr:nvSpPr>
      <xdr:spPr>
        <a:xfrm>
          <a:off x="14351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78545</xdr:rowOff>
    </xdr:from>
    <xdr:ext cx="762000" cy="259045"/>
    <xdr:sp macro="" textlink="">
      <xdr:nvSpPr>
        <xdr:cNvPr id="460" name="テキスト ボックス 459"/>
        <xdr:cNvSpPr txBox="1"/>
      </xdr:nvSpPr>
      <xdr:spPr>
        <a:xfrm>
          <a:off x="14020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37148</xdr:rowOff>
    </xdr:from>
    <xdr:to>
      <xdr:col>64</xdr:col>
      <xdr:colOff>152400</xdr:colOff>
      <xdr:row>16</xdr:row>
      <xdr:rowOff>138748</xdr:rowOff>
    </xdr:to>
    <xdr:sp macro="" textlink="">
      <xdr:nvSpPr>
        <xdr:cNvPr id="461" name="楕円 460"/>
        <xdr:cNvSpPr/>
      </xdr:nvSpPr>
      <xdr:spPr>
        <a:xfrm>
          <a:off x="13462000" y="27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148925</xdr:rowOff>
    </xdr:from>
    <xdr:ext cx="762000" cy="259045"/>
    <xdr:sp macro="" textlink="">
      <xdr:nvSpPr>
        <xdr:cNvPr id="462" name="テキスト ボックス 461"/>
        <xdr:cNvSpPr txBox="1"/>
      </xdr:nvSpPr>
      <xdr:spPr>
        <a:xfrm>
          <a:off x="13131800" y="25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行財政改革による人件費削減策として、平成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採用を見送ったため、類似団体内において平均を下回っていたが、近年の採用人数の確保により職員数は増加傾向にあること、また、会計年度任用職員制度の開始によって、人件費の割合が増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129286</xdr:rowOff>
    </xdr:to>
    <xdr:cxnSp macro="">
      <xdr:nvCxnSpPr>
        <xdr:cNvPr id="64" name="直線コネクタ 63"/>
        <xdr:cNvCxnSpPr/>
      </xdr:nvCxnSpPr>
      <xdr:spPr>
        <a:xfrm>
          <a:off x="3987800" y="6418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74422</xdr:rowOff>
    </xdr:to>
    <xdr:cxnSp macro="">
      <xdr:nvCxnSpPr>
        <xdr:cNvPr id="67" name="直線コネクタ 66"/>
        <xdr:cNvCxnSpPr/>
      </xdr:nvCxnSpPr>
      <xdr:spPr>
        <a:xfrm>
          <a:off x="3098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51562</xdr:rowOff>
    </xdr:to>
    <xdr:cxnSp macro="">
      <xdr:nvCxnSpPr>
        <xdr:cNvPr id="70" name="直線コネクタ 69"/>
        <xdr:cNvCxnSpPr/>
      </xdr:nvCxnSpPr>
      <xdr:spPr>
        <a:xfrm>
          <a:off x="2209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159004</xdr:rowOff>
    </xdr:to>
    <xdr:cxnSp macro="">
      <xdr:nvCxnSpPr>
        <xdr:cNvPr id="73" name="直線コネクタ 72"/>
        <xdr:cNvCxnSpPr/>
      </xdr:nvCxnSpPr>
      <xdr:spPr>
        <a:xfrm>
          <a:off x="1320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92" name="テキスト ボックス 91"/>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物件費に係る経常収支比率は前年度比と同じであったが、令和２年度と同様、類似団体を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施設管理業務委託やシステム保守といった継続的なものが多いため、定期的な業務内容の見直しを行うなど、経費の抑制に努める。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17</xdr:row>
      <xdr:rowOff>158750</xdr:rowOff>
    </xdr:to>
    <xdr:cxnSp macro="">
      <xdr:nvCxnSpPr>
        <xdr:cNvPr id="125" name="直線コネクタ 124"/>
        <xdr:cNvCxnSpPr/>
      </xdr:nvCxnSpPr>
      <xdr:spPr>
        <a:xfrm>
          <a:off x="15671800" y="307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114300</xdr:rowOff>
    </xdr:to>
    <xdr:cxnSp macro="">
      <xdr:nvCxnSpPr>
        <xdr:cNvPr id="128" name="直線コネクタ 127"/>
        <xdr:cNvCxnSpPr/>
      </xdr:nvCxnSpPr>
      <xdr:spPr>
        <a:xfrm flipV="1">
          <a:off x="14782800" y="3073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19</xdr:row>
      <xdr:rowOff>133350</xdr:rowOff>
    </xdr:to>
    <xdr:cxnSp macro="">
      <xdr:nvCxnSpPr>
        <xdr:cNvPr id="131" name="直線コネクタ 130"/>
        <xdr:cNvCxnSpPr/>
      </xdr:nvCxnSpPr>
      <xdr:spPr>
        <a:xfrm flipV="1">
          <a:off x="13893800" y="3200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133350</xdr:rowOff>
    </xdr:from>
    <xdr:to>
      <xdr:col>69</xdr:col>
      <xdr:colOff>92075</xdr:colOff>
      <xdr:row>21</xdr:row>
      <xdr:rowOff>120650</xdr:rowOff>
    </xdr:to>
    <xdr:cxnSp macro="">
      <xdr:nvCxnSpPr>
        <xdr:cNvPr id="134" name="直線コネクタ 133"/>
        <xdr:cNvCxnSpPr/>
      </xdr:nvCxnSpPr>
      <xdr:spPr>
        <a:xfrm flipV="1">
          <a:off x="13004800" y="33909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4" name="楕円 143"/>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5"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6" name="楕円 145"/>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7" name="テキスト ボックス 146"/>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48" name="楕円 147"/>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49" name="テキスト ボックス 148"/>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0" name="楕円 149"/>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1" name="テキスト ボックス 150"/>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69850</xdr:rowOff>
    </xdr:from>
    <xdr:to>
      <xdr:col>65</xdr:col>
      <xdr:colOff>53975</xdr:colOff>
      <xdr:row>22</xdr:row>
      <xdr:rowOff>0</xdr:rowOff>
    </xdr:to>
    <xdr:sp macro="" textlink="">
      <xdr:nvSpPr>
        <xdr:cNvPr id="152" name="楕円 151"/>
        <xdr:cNvSpPr/>
      </xdr:nvSpPr>
      <xdr:spPr>
        <a:xfrm>
          <a:off x="12954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156227</xdr:rowOff>
    </xdr:from>
    <xdr:ext cx="762000" cy="259045"/>
    <xdr:sp macro="" textlink="">
      <xdr:nvSpPr>
        <xdr:cNvPr id="153" name="テキスト ボックス 152"/>
        <xdr:cNvSpPr txBox="1"/>
      </xdr:nvSpPr>
      <xdr:spPr>
        <a:xfrm>
          <a:off x="12623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４ポイント増加したものの、類似団体平均に近い数値となっている。令和３年度は、前年度比で保育園運営委託等の減少したものの、経常経費に係る扶助費全体額が増加したため、比率が悪化した。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78015</xdr:rowOff>
    </xdr:to>
    <xdr:cxnSp macro="">
      <xdr:nvCxnSpPr>
        <xdr:cNvPr id="188" name="直線コネクタ 187"/>
        <xdr:cNvCxnSpPr/>
      </xdr:nvCxnSpPr>
      <xdr:spPr>
        <a:xfrm>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143328</xdr:rowOff>
    </xdr:to>
    <xdr:cxnSp macro="">
      <xdr:nvCxnSpPr>
        <xdr:cNvPr id="191" name="直線コネクタ 190"/>
        <xdr:cNvCxnSpPr/>
      </xdr:nvCxnSpPr>
      <xdr:spPr>
        <a:xfrm flipV="1">
          <a:off x="3098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20865</xdr:rowOff>
    </xdr:to>
    <xdr:cxnSp macro="">
      <xdr:nvCxnSpPr>
        <xdr:cNvPr id="194" name="直線コネクタ 193"/>
        <xdr:cNvCxnSpPr/>
      </xdr:nvCxnSpPr>
      <xdr:spPr>
        <a:xfrm flipV="1">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20865</xdr:rowOff>
    </xdr:to>
    <xdr:cxnSp macro="">
      <xdr:nvCxnSpPr>
        <xdr:cNvPr id="197" name="直線コネクタ 196"/>
        <xdr:cNvCxnSpPr/>
      </xdr:nvCxnSpPr>
      <xdr:spPr>
        <a:xfrm>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4" name="テキスト ボックス 213"/>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ポイント減少したものの、類似団体平均は上回っている。大部分を占めているのは繰出金であることから、各会計等の財政状況を注視していく。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121557</xdr:rowOff>
    </xdr:to>
    <xdr:cxnSp macro="">
      <xdr:nvCxnSpPr>
        <xdr:cNvPr id="251" name="直線コネクタ 250"/>
        <xdr:cNvCxnSpPr/>
      </xdr:nvCxnSpPr>
      <xdr:spPr>
        <a:xfrm flipV="1">
          <a:off x="15671800" y="9624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56</xdr:row>
      <xdr:rowOff>121557</xdr:rowOff>
    </xdr:to>
    <xdr:cxnSp macro="">
      <xdr:nvCxnSpPr>
        <xdr:cNvPr id="254" name="直線コネクタ 253"/>
        <xdr:cNvCxnSpPr/>
      </xdr:nvCxnSpPr>
      <xdr:spPr>
        <a:xfrm>
          <a:off x="14782800" y="92111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124278</xdr:rowOff>
    </xdr:to>
    <xdr:cxnSp macro="">
      <xdr:nvCxnSpPr>
        <xdr:cNvPr id="257" name="直線コネクタ 256"/>
        <xdr:cNvCxnSpPr/>
      </xdr:nvCxnSpPr>
      <xdr:spPr>
        <a:xfrm>
          <a:off x="13893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121557</xdr:rowOff>
    </xdr:from>
    <xdr:to>
      <xdr:col>69</xdr:col>
      <xdr:colOff>92075</xdr:colOff>
      <xdr:row>53</xdr:row>
      <xdr:rowOff>37193</xdr:rowOff>
    </xdr:to>
    <xdr:cxnSp macro="">
      <xdr:nvCxnSpPr>
        <xdr:cNvPr id="260" name="直線コネクタ 259"/>
        <xdr:cNvCxnSpPr/>
      </xdr:nvCxnSpPr>
      <xdr:spPr>
        <a:xfrm>
          <a:off x="13004800" y="9036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116312</xdr:rowOff>
    </xdr:from>
    <xdr:ext cx="762000" cy="259045"/>
    <xdr:sp macro="" textlink="">
      <xdr:nvSpPr>
        <xdr:cNvPr id="271" name="その他該当値テキスト"/>
        <xdr:cNvSpPr txBox="1"/>
      </xdr:nvSpPr>
      <xdr:spPr>
        <a:xfrm>
          <a:off x="16598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157134</xdr:rowOff>
    </xdr:from>
    <xdr:ext cx="736600" cy="259045"/>
    <xdr:sp macro="" textlink="">
      <xdr:nvSpPr>
        <xdr:cNvPr id="273" name="テキスト ボックス 272"/>
        <xdr:cNvSpPr txBox="1"/>
      </xdr:nvSpPr>
      <xdr:spPr>
        <a:xfrm>
          <a:off x="15290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73478</xdr:rowOff>
    </xdr:from>
    <xdr:to>
      <xdr:col>74</xdr:col>
      <xdr:colOff>31750</xdr:colOff>
      <xdr:row>54</xdr:row>
      <xdr:rowOff>3628</xdr:rowOff>
    </xdr:to>
    <xdr:sp macro="" textlink="">
      <xdr:nvSpPr>
        <xdr:cNvPr id="274" name="楕円 273"/>
        <xdr:cNvSpPr/>
      </xdr:nvSpPr>
      <xdr:spPr>
        <a:xfrm>
          <a:off x="14732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13805</xdr:rowOff>
    </xdr:from>
    <xdr:ext cx="762000" cy="259045"/>
    <xdr:sp macro="" textlink="">
      <xdr:nvSpPr>
        <xdr:cNvPr id="275" name="テキスト ボックス 274"/>
        <xdr:cNvSpPr txBox="1"/>
      </xdr:nvSpPr>
      <xdr:spPr>
        <a:xfrm>
          <a:off x="14401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76" name="楕円 275"/>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77" name="テキスト ボックス 276"/>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70757</xdr:rowOff>
    </xdr:from>
    <xdr:to>
      <xdr:col>65</xdr:col>
      <xdr:colOff>53975</xdr:colOff>
      <xdr:row>53</xdr:row>
      <xdr:rowOff>907</xdr:rowOff>
    </xdr:to>
    <xdr:sp macro="" textlink="">
      <xdr:nvSpPr>
        <xdr:cNvPr id="278" name="楕円 277"/>
        <xdr:cNvSpPr/>
      </xdr:nvSpPr>
      <xdr:spPr>
        <a:xfrm>
          <a:off x="12954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11084</xdr:rowOff>
    </xdr:from>
    <xdr:ext cx="762000" cy="259045"/>
    <xdr:sp macro="" textlink="">
      <xdr:nvSpPr>
        <xdr:cNvPr id="279" name="テキスト ボックス 278"/>
        <xdr:cNvSpPr txBox="1"/>
      </xdr:nvSpPr>
      <xdr:spPr>
        <a:xfrm>
          <a:off x="12623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行財政改革の一環として平成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年度に実施した補助金等の大幅な見直しにより、類似団体内の平均を大きく下回る結果となっている。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今後は、補助金交付が適当であるかなど、必要性の低い補助金については見直し、効果の大きいものや必要性の高いものに絞って支出していくこととしている。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27940</xdr:rowOff>
    </xdr:to>
    <xdr:cxnSp macro="">
      <xdr:nvCxnSpPr>
        <xdr:cNvPr id="312" name="直線コネクタ 311"/>
        <xdr:cNvCxnSpPr/>
      </xdr:nvCxnSpPr>
      <xdr:spPr>
        <a:xfrm>
          <a:off x="15671800" y="584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12700</xdr:rowOff>
    </xdr:to>
    <xdr:cxnSp macro="">
      <xdr:nvCxnSpPr>
        <xdr:cNvPr id="315" name="直線コネクタ 314"/>
        <xdr:cNvCxnSpPr/>
      </xdr:nvCxnSpPr>
      <xdr:spPr>
        <a:xfrm>
          <a:off x="14782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35560</xdr:rowOff>
    </xdr:to>
    <xdr:cxnSp macro="">
      <xdr:nvCxnSpPr>
        <xdr:cNvPr id="318" name="直線コネクタ 317"/>
        <xdr:cNvCxnSpPr/>
      </xdr:nvCxnSpPr>
      <xdr:spPr>
        <a:xfrm flipV="1">
          <a:off x="13893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1" name="直線コネクタ 320"/>
        <xdr:cNvCxnSpPr/>
      </xdr:nvCxnSpPr>
      <xdr:spPr>
        <a:xfrm flipV="1">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1" name="楕円 330"/>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165117</xdr:rowOff>
    </xdr:from>
    <xdr:ext cx="762000" cy="259045"/>
    <xdr:sp macro="" textlink="">
      <xdr:nvSpPr>
        <xdr:cNvPr id="332" name="補助費等該当値テキスト"/>
        <xdr:cNvSpPr txBox="1"/>
      </xdr:nvSpPr>
      <xdr:spPr>
        <a:xfrm>
          <a:off x="16598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7" name="楕円 336"/>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8" name="テキスト ボックス 337"/>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9" name="楕円 338"/>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0" name="テキスト ボックス 339"/>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年度をピークに減少傾向にあったが、令和３年度は公債費の割合が増加した。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しかし、財政健全化のために、地方債の発行額が償還額を下回るよう抑制していることから、公債費は再び減少傾向になると見込んでいる。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58420</xdr:rowOff>
    </xdr:from>
    <xdr:to>
      <xdr:col>24</xdr:col>
      <xdr:colOff>25400</xdr:colOff>
      <xdr:row>79</xdr:row>
      <xdr:rowOff>98425</xdr:rowOff>
    </xdr:to>
    <xdr:cxnSp macro="">
      <xdr:nvCxnSpPr>
        <xdr:cNvPr id="368" name="直線コネクタ 367"/>
        <xdr:cNvCxnSpPr/>
      </xdr:nvCxnSpPr>
      <xdr:spPr>
        <a:xfrm>
          <a:off x="3987800" y="13602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58420</xdr:rowOff>
    </xdr:from>
    <xdr:to>
      <xdr:col>19</xdr:col>
      <xdr:colOff>187325</xdr:colOff>
      <xdr:row>80</xdr:row>
      <xdr:rowOff>24130</xdr:rowOff>
    </xdr:to>
    <xdr:cxnSp macro="">
      <xdr:nvCxnSpPr>
        <xdr:cNvPr id="371" name="直線コネクタ 370"/>
        <xdr:cNvCxnSpPr/>
      </xdr:nvCxnSpPr>
      <xdr:spPr>
        <a:xfrm flipV="1">
          <a:off x="3098800" y="136029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24130</xdr:rowOff>
    </xdr:from>
    <xdr:to>
      <xdr:col>15</xdr:col>
      <xdr:colOff>98425</xdr:colOff>
      <xdr:row>80</xdr:row>
      <xdr:rowOff>92711</xdr:rowOff>
    </xdr:to>
    <xdr:cxnSp macro="">
      <xdr:nvCxnSpPr>
        <xdr:cNvPr id="374" name="直線コネクタ 373"/>
        <xdr:cNvCxnSpPr/>
      </xdr:nvCxnSpPr>
      <xdr:spPr>
        <a:xfrm flipV="1">
          <a:off x="2209800" y="13740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153688</xdr:rowOff>
    </xdr:from>
    <xdr:ext cx="762000" cy="259045"/>
    <xdr:sp macro="" textlink="">
      <xdr:nvSpPr>
        <xdr:cNvPr id="376" name="テキスト ボックス 375"/>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92711</xdr:rowOff>
    </xdr:from>
    <xdr:to>
      <xdr:col>11</xdr:col>
      <xdr:colOff>9525</xdr:colOff>
      <xdr:row>81</xdr:row>
      <xdr:rowOff>12700</xdr:rowOff>
    </xdr:to>
    <xdr:cxnSp macro="">
      <xdr:nvCxnSpPr>
        <xdr:cNvPr id="377" name="直線コネクタ 376"/>
        <xdr:cNvCxnSpPr/>
      </xdr:nvCxnSpPr>
      <xdr:spPr>
        <a:xfrm flipV="1">
          <a:off x="1320800" y="138087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153688</xdr:rowOff>
    </xdr:from>
    <xdr:ext cx="762000" cy="259045"/>
    <xdr:sp macro="" textlink="">
      <xdr:nvSpPr>
        <xdr:cNvPr id="379" name="テキスト ボックス 378"/>
        <xdr:cNvSpPr txBox="1"/>
      </xdr:nvSpPr>
      <xdr:spPr>
        <a:xfrm>
          <a:off x="1828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147972</xdr:rowOff>
    </xdr:from>
    <xdr:ext cx="762000" cy="259045"/>
    <xdr:sp macro="" textlink="">
      <xdr:nvSpPr>
        <xdr:cNvPr id="381" name="テキスト ボックス 380"/>
        <xdr:cNvSpPr txBox="1"/>
      </xdr:nvSpPr>
      <xdr:spPr>
        <a:xfrm>
          <a:off x="939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47625</xdr:rowOff>
    </xdr:from>
    <xdr:to>
      <xdr:col>24</xdr:col>
      <xdr:colOff>76200</xdr:colOff>
      <xdr:row>79</xdr:row>
      <xdr:rowOff>149225</xdr:rowOff>
    </xdr:to>
    <xdr:sp macro="" textlink="">
      <xdr:nvSpPr>
        <xdr:cNvPr id="387" name="楕円 386"/>
        <xdr:cNvSpPr/>
      </xdr:nvSpPr>
      <xdr:spPr>
        <a:xfrm>
          <a:off x="47752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19702</xdr:rowOff>
    </xdr:from>
    <xdr:ext cx="762000" cy="259045"/>
    <xdr:sp macro="" textlink="">
      <xdr:nvSpPr>
        <xdr:cNvPr id="388" name="公債費該当値テキスト"/>
        <xdr:cNvSpPr txBox="1"/>
      </xdr:nvSpPr>
      <xdr:spPr>
        <a:xfrm>
          <a:off x="4914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7620</xdr:rowOff>
    </xdr:from>
    <xdr:to>
      <xdr:col>20</xdr:col>
      <xdr:colOff>38100</xdr:colOff>
      <xdr:row>79</xdr:row>
      <xdr:rowOff>109220</xdr:rowOff>
    </xdr:to>
    <xdr:sp macro="" textlink="">
      <xdr:nvSpPr>
        <xdr:cNvPr id="389" name="楕円 388"/>
        <xdr:cNvSpPr/>
      </xdr:nvSpPr>
      <xdr:spPr>
        <a:xfrm>
          <a:off x="3937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119397</xdr:rowOff>
    </xdr:from>
    <xdr:ext cx="736600" cy="259045"/>
    <xdr:sp macro="" textlink="">
      <xdr:nvSpPr>
        <xdr:cNvPr id="390" name="テキスト ボックス 389"/>
        <xdr:cNvSpPr txBox="1"/>
      </xdr:nvSpPr>
      <xdr:spPr>
        <a:xfrm>
          <a:off x="3606800" y="1332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144780</xdr:rowOff>
    </xdr:from>
    <xdr:to>
      <xdr:col>15</xdr:col>
      <xdr:colOff>149225</xdr:colOff>
      <xdr:row>80</xdr:row>
      <xdr:rowOff>74930</xdr:rowOff>
    </xdr:to>
    <xdr:sp macro="" textlink="">
      <xdr:nvSpPr>
        <xdr:cNvPr id="391" name="楕円 390"/>
        <xdr:cNvSpPr/>
      </xdr:nvSpPr>
      <xdr:spPr>
        <a:xfrm>
          <a:off x="3048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59707</xdr:rowOff>
    </xdr:from>
    <xdr:ext cx="762000" cy="259045"/>
    <xdr:sp macro="" textlink="">
      <xdr:nvSpPr>
        <xdr:cNvPr id="392" name="テキスト ボックス 391"/>
        <xdr:cNvSpPr txBox="1"/>
      </xdr:nvSpPr>
      <xdr:spPr>
        <a:xfrm>
          <a:off x="2717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41911</xdr:rowOff>
    </xdr:from>
    <xdr:to>
      <xdr:col>11</xdr:col>
      <xdr:colOff>60325</xdr:colOff>
      <xdr:row>80</xdr:row>
      <xdr:rowOff>143511</xdr:rowOff>
    </xdr:to>
    <xdr:sp macro="" textlink="">
      <xdr:nvSpPr>
        <xdr:cNvPr id="393" name="楕円 392"/>
        <xdr:cNvSpPr/>
      </xdr:nvSpPr>
      <xdr:spPr>
        <a:xfrm>
          <a:off x="2159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128288</xdr:rowOff>
    </xdr:from>
    <xdr:ext cx="762000" cy="259045"/>
    <xdr:sp macro="" textlink="">
      <xdr:nvSpPr>
        <xdr:cNvPr id="394" name="テキスト ボックス 393"/>
        <xdr:cNvSpPr txBox="1"/>
      </xdr:nvSpPr>
      <xdr:spPr>
        <a:xfrm>
          <a:off x="1828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395" name="楕円 394"/>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396" name="テキスト ボックス 395"/>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公債費以外の経常収支比率については、人件費の経常収支比率の上昇による影響から前年度比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ポイント増加した。補助費等のみが類似団体平均以下の項目であたったため、全体として類似団体平均を上回っている。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136144</xdr:rowOff>
    </xdr:to>
    <xdr:cxnSp macro="">
      <xdr:nvCxnSpPr>
        <xdr:cNvPr id="427" name="直線コネクタ 426"/>
        <xdr:cNvCxnSpPr/>
      </xdr:nvCxnSpPr>
      <xdr:spPr>
        <a:xfrm>
          <a:off x="15671800" y="13468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94996</xdr:rowOff>
    </xdr:to>
    <xdr:cxnSp macro="">
      <xdr:nvCxnSpPr>
        <xdr:cNvPr id="430" name="直線コネクタ 429"/>
        <xdr:cNvCxnSpPr/>
      </xdr:nvCxnSpPr>
      <xdr:spPr>
        <a:xfrm>
          <a:off x="14782800" y="133126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110998</xdr:rowOff>
    </xdr:to>
    <xdr:cxnSp macro="">
      <xdr:nvCxnSpPr>
        <xdr:cNvPr id="433" name="直線コネクタ 432"/>
        <xdr:cNvCxnSpPr/>
      </xdr:nvCxnSpPr>
      <xdr:spPr>
        <a:xfrm>
          <a:off x="13893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143002</xdr:rowOff>
    </xdr:to>
    <xdr:cxnSp macro="">
      <xdr:nvCxnSpPr>
        <xdr:cNvPr id="436" name="直線コネクタ 435"/>
        <xdr:cNvCxnSpPr/>
      </xdr:nvCxnSpPr>
      <xdr:spPr>
        <a:xfrm flipV="1">
          <a:off x="13004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6" name="楕円 445"/>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7"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8" name="楕円 447"/>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155973</xdr:rowOff>
    </xdr:from>
    <xdr:ext cx="736600" cy="259045"/>
    <xdr:sp macro="" textlink="">
      <xdr:nvSpPr>
        <xdr:cNvPr id="449" name="テキスト ボックス 448"/>
        <xdr:cNvSpPr txBox="1"/>
      </xdr:nvSpPr>
      <xdr:spPr>
        <a:xfrm>
          <a:off x="15290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0" name="楕円 449"/>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1" name="テキスト ボックス 450"/>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53" name="テキスト ボックス 452"/>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4" name="楕円 453"/>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32529</xdr:rowOff>
    </xdr:from>
    <xdr:ext cx="762000" cy="259045"/>
    <xdr:sp macro="" textlink="">
      <xdr:nvSpPr>
        <xdr:cNvPr id="455" name="テキスト ボックス 454"/>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27276</xdr:rowOff>
    </xdr:from>
    <xdr:to>
      <xdr:col>29</xdr:col>
      <xdr:colOff>127000</xdr:colOff>
      <xdr:row>16</xdr:row>
      <xdr:rowOff>118014</xdr:rowOff>
    </xdr:to>
    <xdr:cxnSp macro="">
      <xdr:nvCxnSpPr>
        <xdr:cNvPr id="52" name="直線コネクタ 51"/>
        <xdr:cNvCxnSpPr/>
      </xdr:nvCxnSpPr>
      <xdr:spPr bwMode="auto">
        <a:xfrm flipV="1">
          <a:off x="5003800" y="2818101"/>
          <a:ext cx="647700" cy="90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12053</xdr:rowOff>
    </xdr:from>
    <xdr:ext cx="762000" cy="259045"/>
    <xdr:sp macro="" textlink="">
      <xdr:nvSpPr>
        <xdr:cNvPr id="53" name="人口1人当たり決算額の推移平均値テキスト130"/>
        <xdr:cNvSpPr txBox="1"/>
      </xdr:nvSpPr>
      <xdr:spPr>
        <a:xfrm>
          <a:off x="5740400" y="28028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118014</xdr:rowOff>
    </xdr:from>
    <xdr:to>
      <xdr:col>26</xdr:col>
      <xdr:colOff>50800</xdr:colOff>
      <xdr:row>16</xdr:row>
      <xdr:rowOff>156125</xdr:rowOff>
    </xdr:to>
    <xdr:cxnSp macro="">
      <xdr:nvCxnSpPr>
        <xdr:cNvPr id="55" name="直線コネクタ 54"/>
        <xdr:cNvCxnSpPr/>
      </xdr:nvCxnSpPr>
      <xdr:spPr bwMode="auto">
        <a:xfrm flipV="1">
          <a:off x="4305300" y="2908839"/>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156125</xdr:rowOff>
    </xdr:from>
    <xdr:to>
      <xdr:col>22</xdr:col>
      <xdr:colOff>114300</xdr:colOff>
      <xdr:row>17</xdr:row>
      <xdr:rowOff>39996</xdr:rowOff>
    </xdr:to>
    <xdr:cxnSp macro="">
      <xdr:nvCxnSpPr>
        <xdr:cNvPr id="58" name="直線コネクタ 57"/>
        <xdr:cNvCxnSpPr/>
      </xdr:nvCxnSpPr>
      <xdr:spPr bwMode="auto">
        <a:xfrm flipV="1">
          <a:off x="3606800" y="2946950"/>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39996</xdr:rowOff>
    </xdr:from>
    <xdr:to>
      <xdr:col>18</xdr:col>
      <xdr:colOff>177800</xdr:colOff>
      <xdr:row>17</xdr:row>
      <xdr:rowOff>64701</xdr:rowOff>
    </xdr:to>
    <xdr:cxnSp macro="">
      <xdr:nvCxnSpPr>
        <xdr:cNvPr id="61" name="直線コネクタ 60"/>
        <xdr:cNvCxnSpPr/>
      </xdr:nvCxnSpPr>
      <xdr:spPr bwMode="auto">
        <a:xfrm flipV="1">
          <a:off x="2908300" y="3002271"/>
          <a:ext cx="698500" cy="2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147926</xdr:rowOff>
    </xdr:from>
    <xdr:to>
      <xdr:col>29</xdr:col>
      <xdr:colOff>177800</xdr:colOff>
      <xdr:row>16</xdr:row>
      <xdr:rowOff>78076</xdr:rowOff>
    </xdr:to>
    <xdr:sp macro="" textlink="">
      <xdr:nvSpPr>
        <xdr:cNvPr id="71" name="楕円 70"/>
        <xdr:cNvSpPr/>
      </xdr:nvSpPr>
      <xdr:spPr bwMode="auto">
        <a:xfrm>
          <a:off x="5600700" y="276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164453</xdr:rowOff>
    </xdr:from>
    <xdr:ext cx="762000" cy="259045"/>
    <xdr:sp macro="" textlink="">
      <xdr:nvSpPr>
        <xdr:cNvPr id="72" name="人口1人当たり決算額の推移該当値テキスト130"/>
        <xdr:cNvSpPr txBox="1"/>
      </xdr:nvSpPr>
      <xdr:spPr>
        <a:xfrm>
          <a:off x="5740400" y="2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67214</xdr:rowOff>
    </xdr:from>
    <xdr:to>
      <xdr:col>26</xdr:col>
      <xdr:colOff>101600</xdr:colOff>
      <xdr:row>16</xdr:row>
      <xdr:rowOff>168814</xdr:rowOff>
    </xdr:to>
    <xdr:sp macro="" textlink="">
      <xdr:nvSpPr>
        <xdr:cNvPr id="73" name="楕円 72"/>
        <xdr:cNvSpPr/>
      </xdr:nvSpPr>
      <xdr:spPr bwMode="auto">
        <a:xfrm>
          <a:off x="4953000" y="285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153591</xdr:rowOff>
    </xdr:from>
    <xdr:ext cx="736600" cy="259045"/>
    <xdr:sp macro="" textlink="">
      <xdr:nvSpPr>
        <xdr:cNvPr id="74" name="テキスト ボックス 73"/>
        <xdr:cNvSpPr txBox="1"/>
      </xdr:nvSpPr>
      <xdr:spPr>
        <a:xfrm>
          <a:off x="4622800" y="294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105325</xdr:rowOff>
    </xdr:from>
    <xdr:to>
      <xdr:col>22</xdr:col>
      <xdr:colOff>165100</xdr:colOff>
      <xdr:row>17</xdr:row>
      <xdr:rowOff>35475</xdr:rowOff>
    </xdr:to>
    <xdr:sp macro="" textlink="">
      <xdr:nvSpPr>
        <xdr:cNvPr id="75" name="楕円 74"/>
        <xdr:cNvSpPr/>
      </xdr:nvSpPr>
      <xdr:spPr bwMode="auto">
        <a:xfrm>
          <a:off x="4254500" y="28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20252</xdr:rowOff>
    </xdr:from>
    <xdr:ext cx="762000" cy="259045"/>
    <xdr:sp macro="" textlink="">
      <xdr:nvSpPr>
        <xdr:cNvPr id="76" name="テキスト ボックス 75"/>
        <xdr:cNvSpPr txBox="1"/>
      </xdr:nvSpPr>
      <xdr:spPr>
        <a:xfrm>
          <a:off x="3924300" y="29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160646</xdr:rowOff>
    </xdr:from>
    <xdr:to>
      <xdr:col>19</xdr:col>
      <xdr:colOff>38100</xdr:colOff>
      <xdr:row>17</xdr:row>
      <xdr:rowOff>90796</xdr:rowOff>
    </xdr:to>
    <xdr:sp macro="" textlink="">
      <xdr:nvSpPr>
        <xdr:cNvPr id="77" name="楕円 76"/>
        <xdr:cNvSpPr/>
      </xdr:nvSpPr>
      <xdr:spPr bwMode="auto">
        <a:xfrm>
          <a:off x="3556000" y="29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75573</xdr:rowOff>
    </xdr:from>
    <xdr:ext cx="762000" cy="259045"/>
    <xdr:sp macro="" textlink="">
      <xdr:nvSpPr>
        <xdr:cNvPr id="78" name="テキスト ボックス 77"/>
        <xdr:cNvSpPr txBox="1"/>
      </xdr:nvSpPr>
      <xdr:spPr>
        <a:xfrm>
          <a:off x="3225800" y="30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13901</xdr:rowOff>
    </xdr:from>
    <xdr:to>
      <xdr:col>15</xdr:col>
      <xdr:colOff>101600</xdr:colOff>
      <xdr:row>17</xdr:row>
      <xdr:rowOff>115501</xdr:rowOff>
    </xdr:to>
    <xdr:sp macro="" textlink="">
      <xdr:nvSpPr>
        <xdr:cNvPr id="79" name="楕円 78"/>
        <xdr:cNvSpPr/>
      </xdr:nvSpPr>
      <xdr:spPr bwMode="auto">
        <a:xfrm>
          <a:off x="2857500" y="29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100278</xdr:rowOff>
    </xdr:from>
    <xdr:ext cx="762000" cy="259045"/>
    <xdr:sp macro="" textlink="">
      <xdr:nvSpPr>
        <xdr:cNvPr id="80" name="テキスト ボックス 79"/>
        <xdr:cNvSpPr txBox="1"/>
      </xdr:nvSpPr>
      <xdr:spPr>
        <a:xfrm>
          <a:off x="2527300" y="30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137497</xdr:rowOff>
    </xdr:from>
    <xdr:to>
      <xdr:col>29</xdr:col>
      <xdr:colOff>127000</xdr:colOff>
      <xdr:row>34</xdr:row>
      <xdr:rowOff>157004</xdr:rowOff>
    </xdr:to>
    <xdr:cxnSp macro="">
      <xdr:nvCxnSpPr>
        <xdr:cNvPr id="113" name="直線コネクタ 112"/>
        <xdr:cNvCxnSpPr/>
      </xdr:nvCxnSpPr>
      <xdr:spPr bwMode="auto">
        <a:xfrm flipV="1">
          <a:off x="5003800" y="6404947"/>
          <a:ext cx="6477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141173</xdr:rowOff>
    </xdr:from>
    <xdr:to>
      <xdr:col>26</xdr:col>
      <xdr:colOff>50800</xdr:colOff>
      <xdr:row>34</xdr:row>
      <xdr:rowOff>157004</xdr:rowOff>
    </xdr:to>
    <xdr:cxnSp macro="">
      <xdr:nvCxnSpPr>
        <xdr:cNvPr id="116" name="直線コネクタ 115"/>
        <xdr:cNvCxnSpPr/>
      </xdr:nvCxnSpPr>
      <xdr:spPr bwMode="auto">
        <a:xfrm>
          <a:off x="4305300" y="6408623"/>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141173</xdr:rowOff>
    </xdr:from>
    <xdr:to>
      <xdr:col>22</xdr:col>
      <xdr:colOff>114300</xdr:colOff>
      <xdr:row>34</xdr:row>
      <xdr:rowOff>143421</xdr:rowOff>
    </xdr:to>
    <xdr:cxnSp macro="">
      <xdr:nvCxnSpPr>
        <xdr:cNvPr id="119" name="直線コネクタ 118"/>
        <xdr:cNvCxnSpPr/>
      </xdr:nvCxnSpPr>
      <xdr:spPr bwMode="auto">
        <a:xfrm flipV="1">
          <a:off x="3606800" y="6408623"/>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99778</xdr:rowOff>
    </xdr:from>
    <xdr:to>
      <xdr:col>18</xdr:col>
      <xdr:colOff>177800</xdr:colOff>
      <xdr:row>34</xdr:row>
      <xdr:rowOff>143421</xdr:rowOff>
    </xdr:to>
    <xdr:cxnSp macro="">
      <xdr:nvCxnSpPr>
        <xdr:cNvPr id="122" name="直線コネクタ 121"/>
        <xdr:cNvCxnSpPr/>
      </xdr:nvCxnSpPr>
      <xdr:spPr bwMode="auto">
        <a:xfrm>
          <a:off x="2908300" y="6367228"/>
          <a:ext cx="698500" cy="4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86697</xdr:rowOff>
    </xdr:from>
    <xdr:to>
      <xdr:col>29</xdr:col>
      <xdr:colOff>177800</xdr:colOff>
      <xdr:row>34</xdr:row>
      <xdr:rowOff>188297</xdr:rowOff>
    </xdr:to>
    <xdr:sp macro="" textlink="">
      <xdr:nvSpPr>
        <xdr:cNvPr id="132" name="楕円 131"/>
        <xdr:cNvSpPr/>
      </xdr:nvSpPr>
      <xdr:spPr bwMode="auto">
        <a:xfrm>
          <a:off x="5600700" y="635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274674</xdr:rowOff>
    </xdr:from>
    <xdr:ext cx="762000" cy="259045"/>
    <xdr:sp macro="" textlink="">
      <xdr:nvSpPr>
        <xdr:cNvPr id="133" name="人口1人当たり決算額の推移該当値テキスト445"/>
        <xdr:cNvSpPr txBox="1"/>
      </xdr:nvSpPr>
      <xdr:spPr>
        <a:xfrm>
          <a:off x="5740400" y="61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106204</xdr:rowOff>
    </xdr:from>
    <xdr:to>
      <xdr:col>26</xdr:col>
      <xdr:colOff>101600</xdr:colOff>
      <xdr:row>34</xdr:row>
      <xdr:rowOff>207804</xdr:rowOff>
    </xdr:to>
    <xdr:sp macro="" textlink="">
      <xdr:nvSpPr>
        <xdr:cNvPr id="134" name="楕円 133"/>
        <xdr:cNvSpPr/>
      </xdr:nvSpPr>
      <xdr:spPr bwMode="auto">
        <a:xfrm>
          <a:off x="4953000" y="63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217981</xdr:rowOff>
    </xdr:from>
    <xdr:ext cx="736600" cy="259045"/>
    <xdr:sp macro="" textlink="">
      <xdr:nvSpPr>
        <xdr:cNvPr id="135" name="テキスト ボックス 134"/>
        <xdr:cNvSpPr txBox="1"/>
      </xdr:nvSpPr>
      <xdr:spPr>
        <a:xfrm>
          <a:off x="4622800" y="614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90373</xdr:rowOff>
    </xdr:from>
    <xdr:to>
      <xdr:col>22</xdr:col>
      <xdr:colOff>165100</xdr:colOff>
      <xdr:row>34</xdr:row>
      <xdr:rowOff>191973</xdr:rowOff>
    </xdr:to>
    <xdr:sp macro="" textlink="">
      <xdr:nvSpPr>
        <xdr:cNvPr id="136" name="楕円 135"/>
        <xdr:cNvSpPr/>
      </xdr:nvSpPr>
      <xdr:spPr bwMode="auto">
        <a:xfrm>
          <a:off x="4254500" y="635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202150</xdr:rowOff>
    </xdr:from>
    <xdr:ext cx="762000" cy="259045"/>
    <xdr:sp macro="" textlink="">
      <xdr:nvSpPr>
        <xdr:cNvPr id="137" name="テキスト ボックス 136"/>
        <xdr:cNvSpPr txBox="1"/>
      </xdr:nvSpPr>
      <xdr:spPr>
        <a:xfrm>
          <a:off x="3924300" y="612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92621</xdr:rowOff>
    </xdr:from>
    <xdr:to>
      <xdr:col>19</xdr:col>
      <xdr:colOff>38100</xdr:colOff>
      <xdr:row>34</xdr:row>
      <xdr:rowOff>194221</xdr:rowOff>
    </xdr:to>
    <xdr:sp macro="" textlink="">
      <xdr:nvSpPr>
        <xdr:cNvPr id="138" name="楕円 137"/>
        <xdr:cNvSpPr/>
      </xdr:nvSpPr>
      <xdr:spPr bwMode="auto">
        <a:xfrm>
          <a:off x="3556000" y="636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204398</xdr:rowOff>
    </xdr:from>
    <xdr:ext cx="762000" cy="259045"/>
    <xdr:sp macro="" textlink="">
      <xdr:nvSpPr>
        <xdr:cNvPr id="139" name="テキスト ボックス 138"/>
        <xdr:cNvSpPr txBox="1"/>
      </xdr:nvSpPr>
      <xdr:spPr>
        <a:xfrm>
          <a:off x="3225800" y="61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48978</xdr:rowOff>
    </xdr:from>
    <xdr:to>
      <xdr:col>15</xdr:col>
      <xdr:colOff>101600</xdr:colOff>
      <xdr:row>34</xdr:row>
      <xdr:rowOff>150578</xdr:rowOff>
    </xdr:to>
    <xdr:sp macro="" textlink="">
      <xdr:nvSpPr>
        <xdr:cNvPr id="140" name="楕円 139"/>
        <xdr:cNvSpPr/>
      </xdr:nvSpPr>
      <xdr:spPr bwMode="auto">
        <a:xfrm>
          <a:off x="2857500" y="63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160755</xdr:rowOff>
    </xdr:from>
    <xdr:ext cx="762000" cy="259045"/>
    <xdr:sp macro="" textlink="">
      <xdr:nvSpPr>
        <xdr:cNvPr id="141" name="テキスト ボックス 140"/>
        <xdr:cNvSpPr txBox="1"/>
      </xdr:nvSpPr>
      <xdr:spPr>
        <a:xfrm>
          <a:off x="2527300" y="60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131275</xdr:rowOff>
    </xdr:from>
    <xdr:to>
      <xdr:col>24</xdr:col>
      <xdr:colOff>63500</xdr:colOff>
      <xdr:row>36</xdr:row>
      <xdr:rowOff>58792</xdr:rowOff>
    </xdr:to>
    <xdr:cxnSp macro="">
      <xdr:nvCxnSpPr>
        <xdr:cNvPr id="63" name="直線コネクタ 62"/>
        <xdr:cNvCxnSpPr/>
      </xdr:nvCxnSpPr>
      <xdr:spPr>
        <a:xfrm flipV="1">
          <a:off x="3797300" y="6132025"/>
          <a:ext cx="838200" cy="9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58792</xdr:rowOff>
    </xdr:from>
    <xdr:to>
      <xdr:col>19</xdr:col>
      <xdr:colOff>177800</xdr:colOff>
      <xdr:row>37</xdr:row>
      <xdr:rowOff>1740</xdr:rowOff>
    </xdr:to>
    <xdr:cxnSp macro="">
      <xdr:nvCxnSpPr>
        <xdr:cNvPr id="66" name="直線コネクタ 65"/>
        <xdr:cNvCxnSpPr/>
      </xdr:nvCxnSpPr>
      <xdr:spPr>
        <a:xfrm flipV="1">
          <a:off x="2908300" y="6230992"/>
          <a:ext cx="8890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1740</xdr:rowOff>
    </xdr:from>
    <xdr:to>
      <xdr:col>15</xdr:col>
      <xdr:colOff>50800</xdr:colOff>
      <xdr:row>37</xdr:row>
      <xdr:rowOff>96070</xdr:rowOff>
    </xdr:to>
    <xdr:cxnSp macro="">
      <xdr:nvCxnSpPr>
        <xdr:cNvPr id="69" name="直線コネクタ 68"/>
        <xdr:cNvCxnSpPr/>
      </xdr:nvCxnSpPr>
      <xdr:spPr>
        <a:xfrm flipV="1">
          <a:off x="2019300" y="6345390"/>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108589</xdr:rowOff>
    </xdr:from>
    <xdr:ext cx="534377" cy="259045"/>
    <xdr:sp macro="" textlink="">
      <xdr:nvSpPr>
        <xdr:cNvPr id="71" name="テキスト ボックス 70"/>
        <xdr:cNvSpPr txBox="1"/>
      </xdr:nvSpPr>
      <xdr:spPr>
        <a:xfrm>
          <a:off x="2641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96070</xdr:rowOff>
    </xdr:from>
    <xdr:to>
      <xdr:col>10</xdr:col>
      <xdr:colOff>114300</xdr:colOff>
      <xdr:row>37</xdr:row>
      <xdr:rowOff>112725</xdr:rowOff>
    </xdr:to>
    <xdr:cxnSp macro="">
      <xdr:nvCxnSpPr>
        <xdr:cNvPr id="72" name="直線コネクタ 71"/>
        <xdr:cNvCxnSpPr/>
      </xdr:nvCxnSpPr>
      <xdr:spPr>
        <a:xfrm flipV="1">
          <a:off x="1130300" y="6439720"/>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80475</xdr:rowOff>
    </xdr:from>
    <xdr:to>
      <xdr:col>24</xdr:col>
      <xdr:colOff>114300</xdr:colOff>
      <xdr:row>36</xdr:row>
      <xdr:rowOff>10625</xdr:rowOff>
    </xdr:to>
    <xdr:sp macro="" textlink="">
      <xdr:nvSpPr>
        <xdr:cNvPr id="82" name="楕円 81"/>
        <xdr:cNvSpPr/>
      </xdr:nvSpPr>
      <xdr:spPr>
        <a:xfrm>
          <a:off x="4584700" y="60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103352</xdr:rowOff>
    </xdr:from>
    <xdr:ext cx="599010" cy="259045"/>
    <xdr:sp macro="" textlink="">
      <xdr:nvSpPr>
        <xdr:cNvPr id="83" name="人件費該当値テキスト"/>
        <xdr:cNvSpPr txBox="1"/>
      </xdr:nvSpPr>
      <xdr:spPr>
        <a:xfrm>
          <a:off x="4686300" y="593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7992</xdr:rowOff>
    </xdr:from>
    <xdr:to>
      <xdr:col>20</xdr:col>
      <xdr:colOff>38100</xdr:colOff>
      <xdr:row>36</xdr:row>
      <xdr:rowOff>109592</xdr:rowOff>
    </xdr:to>
    <xdr:sp macro="" textlink="">
      <xdr:nvSpPr>
        <xdr:cNvPr id="84" name="楕円 83"/>
        <xdr:cNvSpPr/>
      </xdr:nvSpPr>
      <xdr:spPr>
        <a:xfrm>
          <a:off x="3746500" y="61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126119</xdr:rowOff>
    </xdr:from>
    <xdr:ext cx="534377" cy="259045"/>
    <xdr:sp macro="" textlink="">
      <xdr:nvSpPr>
        <xdr:cNvPr id="85" name="テキスト ボックス 84"/>
        <xdr:cNvSpPr txBox="1"/>
      </xdr:nvSpPr>
      <xdr:spPr>
        <a:xfrm>
          <a:off x="3530111" y="59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122390</xdr:rowOff>
    </xdr:from>
    <xdr:to>
      <xdr:col>15</xdr:col>
      <xdr:colOff>101600</xdr:colOff>
      <xdr:row>37</xdr:row>
      <xdr:rowOff>52540</xdr:rowOff>
    </xdr:to>
    <xdr:sp macro="" textlink="">
      <xdr:nvSpPr>
        <xdr:cNvPr id="86" name="楕円 85"/>
        <xdr:cNvSpPr/>
      </xdr:nvSpPr>
      <xdr:spPr>
        <a:xfrm>
          <a:off x="28575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69067</xdr:rowOff>
    </xdr:from>
    <xdr:ext cx="534377" cy="259045"/>
    <xdr:sp macro="" textlink="">
      <xdr:nvSpPr>
        <xdr:cNvPr id="87" name="テキスト ボックス 86"/>
        <xdr:cNvSpPr txBox="1"/>
      </xdr:nvSpPr>
      <xdr:spPr>
        <a:xfrm>
          <a:off x="2641111" y="60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45270</xdr:rowOff>
    </xdr:from>
    <xdr:to>
      <xdr:col>10</xdr:col>
      <xdr:colOff>165100</xdr:colOff>
      <xdr:row>37</xdr:row>
      <xdr:rowOff>146870</xdr:rowOff>
    </xdr:to>
    <xdr:sp macro="" textlink="">
      <xdr:nvSpPr>
        <xdr:cNvPr id="88" name="楕円 87"/>
        <xdr:cNvSpPr/>
      </xdr:nvSpPr>
      <xdr:spPr>
        <a:xfrm>
          <a:off x="1968500" y="63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137997</xdr:rowOff>
    </xdr:from>
    <xdr:ext cx="534377" cy="259045"/>
    <xdr:sp macro="" textlink="">
      <xdr:nvSpPr>
        <xdr:cNvPr id="89" name="テキスト ボックス 88"/>
        <xdr:cNvSpPr txBox="1"/>
      </xdr:nvSpPr>
      <xdr:spPr>
        <a:xfrm>
          <a:off x="1752111" y="64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61925</xdr:rowOff>
    </xdr:from>
    <xdr:to>
      <xdr:col>6</xdr:col>
      <xdr:colOff>38100</xdr:colOff>
      <xdr:row>37</xdr:row>
      <xdr:rowOff>163525</xdr:rowOff>
    </xdr:to>
    <xdr:sp macro="" textlink="">
      <xdr:nvSpPr>
        <xdr:cNvPr id="90" name="楕円 89"/>
        <xdr:cNvSpPr/>
      </xdr:nvSpPr>
      <xdr:spPr>
        <a:xfrm>
          <a:off x="1079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154652</xdr:rowOff>
    </xdr:from>
    <xdr:ext cx="534377" cy="259045"/>
    <xdr:sp macro="" textlink="">
      <xdr:nvSpPr>
        <xdr:cNvPr id="91" name="テキスト ボックス 90"/>
        <xdr:cNvSpPr txBox="1"/>
      </xdr:nvSpPr>
      <xdr:spPr>
        <a:xfrm>
          <a:off x="863111" y="64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121355</xdr:rowOff>
    </xdr:from>
    <xdr:to>
      <xdr:col>24</xdr:col>
      <xdr:colOff>63500</xdr:colOff>
      <xdr:row>54</xdr:row>
      <xdr:rowOff>169990</xdr:rowOff>
    </xdr:to>
    <xdr:cxnSp macro="">
      <xdr:nvCxnSpPr>
        <xdr:cNvPr id="121" name="直線コネクタ 120"/>
        <xdr:cNvCxnSpPr/>
      </xdr:nvCxnSpPr>
      <xdr:spPr>
        <a:xfrm flipV="1">
          <a:off x="3797300" y="9379655"/>
          <a:ext cx="8382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169990</xdr:rowOff>
    </xdr:from>
    <xdr:to>
      <xdr:col>19</xdr:col>
      <xdr:colOff>177800</xdr:colOff>
      <xdr:row>56</xdr:row>
      <xdr:rowOff>15704</xdr:rowOff>
    </xdr:to>
    <xdr:cxnSp macro="">
      <xdr:nvCxnSpPr>
        <xdr:cNvPr id="124" name="直線コネクタ 123"/>
        <xdr:cNvCxnSpPr/>
      </xdr:nvCxnSpPr>
      <xdr:spPr>
        <a:xfrm flipV="1">
          <a:off x="2908300" y="9428290"/>
          <a:ext cx="889000" cy="18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15704</xdr:rowOff>
    </xdr:from>
    <xdr:to>
      <xdr:col>15</xdr:col>
      <xdr:colOff>50800</xdr:colOff>
      <xdr:row>56</xdr:row>
      <xdr:rowOff>77807</xdr:rowOff>
    </xdr:to>
    <xdr:cxnSp macro="">
      <xdr:nvCxnSpPr>
        <xdr:cNvPr id="127" name="直線コネクタ 126"/>
        <xdr:cNvCxnSpPr/>
      </xdr:nvCxnSpPr>
      <xdr:spPr>
        <a:xfrm flipV="1">
          <a:off x="2019300" y="9616904"/>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34563</xdr:rowOff>
    </xdr:from>
    <xdr:to>
      <xdr:col>10</xdr:col>
      <xdr:colOff>114300</xdr:colOff>
      <xdr:row>56</xdr:row>
      <xdr:rowOff>77807</xdr:rowOff>
    </xdr:to>
    <xdr:cxnSp macro="">
      <xdr:nvCxnSpPr>
        <xdr:cNvPr id="130" name="直線コネクタ 129"/>
        <xdr:cNvCxnSpPr/>
      </xdr:nvCxnSpPr>
      <xdr:spPr>
        <a:xfrm>
          <a:off x="1130300" y="9464313"/>
          <a:ext cx="889000" cy="2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70555</xdr:rowOff>
    </xdr:from>
    <xdr:to>
      <xdr:col>24</xdr:col>
      <xdr:colOff>114300</xdr:colOff>
      <xdr:row>55</xdr:row>
      <xdr:rowOff>705</xdr:rowOff>
    </xdr:to>
    <xdr:sp macro="" textlink="">
      <xdr:nvSpPr>
        <xdr:cNvPr id="140" name="楕円 139"/>
        <xdr:cNvSpPr/>
      </xdr:nvSpPr>
      <xdr:spPr>
        <a:xfrm>
          <a:off x="4584700" y="93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93432</xdr:rowOff>
    </xdr:from>
    <xdr:ext cx="599010" cy="259045"/>
    <xdr:sp macro="" textlink="">
      <xdr:nvSpPr>
        <xdr:cNvPr id="141" name="物件費該当値テキスト"/>
        <xdr:cNvSpPr txBox="1"/>
      </xdr:nvSpPr>
      <xdr:spPr>
        <a:xfrm>
          <a:off x="4686300" y="918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119190</xdr:rowOff>
    </xdr:from>
    <xdr:to>
      <xdr:col>20</xdr:col>
      <xdr:colOff>38100</xdr:colOff>
      <xdr:row>55</xdr:row>
      <xdr:rowOff>49340</xdr:rowOff>
    </xdr:to>
    <xdr:sp macro="" textlink="">
      <xdr:nvSpPr>
        <xdr:cNvPr id="142" name="楕円 141"/>
        <xdr:cNvSpPr/>
      </xdr:nvSpPr>
      <xdr:spPr>
        <a:xfrm>
          <a:off x="3746500" y="93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65867</xdr:rowOff>
    </xdr:from>
    <xdr:ext cx="534377" cy="259045"/>
    <xdr:sp macro="" textlink="">
      <xdr:nvSpPr>
        <xdr:cNvPr id="143" name="テキスト ボックス 142"/>
        <xdr:cNvSpPr txBox="1"/>
      </xdr:nvSpPr>
      <xdr:spPr>
        <a:xfrm>
          <a:off x="3530111" y="91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136354</xdr:rowOff>
    </xdr:from>
    <xdr:to>
      <xdr:col>15</xdr:col>
      <xdr:colOff>101600</xdr:colOff>
      <xdr:row>56</xdr:row>
      <xdr:rowOff>66504</xdr:rowOff>
    </xdr:to>
    <xdr:sp macro="" textlink="">
      <xdr:nvSpPr>
        <xdr:cNvPr id="144" name="楕円 143"/>
        <xdr:cNvSpPr/>
      </xdr:nvSpPr>
      <xdr:spPr>
        <a:xfrm>
          <a:off x="2857500" y="95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83031</xdr:rowOff>
    </xdr:from>
    <xdr:ext cx="534377" cy="259045"/>
    <xdr:sp macro="" textlink="">
      <xdr:nvSpPr>
        <xdr:cNvPr id="145" name="テキスト ボックス 144"/>
        <xdr:cNvSpPr txBox="1"/>
      </xdr:nvSpPr>
      <xdr:spPr>
        <a:xfrm>
          <a:off x="2641111" y="93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27007</xdr:rowOff>
    </xdr:from>
    <xdr:to>
      <xdr:col>10</xdr:col>
      <xdr:colOff>165100</xdr:colOff>
      <xdr:row>56</xdr:row>
      <xdr:rowOff>128607</xdr:rowOff>
    </xdr:to>
    <xdr:sp macro="" textlink="">
      <xdr:nvSpPr>
        <xdr:cNvPr id="146" name="楕円 145"/>
        <xdr:cNvSpPr/>
      </xdr:nvSpPr>
      <xdr:spPr>
        <a:xfrm>
          <a:off x="1968500" y="96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145134</xdr:rowOff>
    </xdr:from>
    <xdr:ext cx="534377" cy="259045"/>
    <xdr:sp macro="" textlink="">
      <xdr:nvSpPr>
        <xdr:cNvPr id="147" name="テキスト ボックス 146"/>
        <xdr:cNvSpPr txBox="1"/>
      </xdr:nvSpPr>
      <xdr:spPr>
        <a:xfrm>
          <a:off x="1752111" y="94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155213</xdr:rowOff>
    </xdr:from>
    <xdr:to>
      <xdr:col>6</xdr:col>
      <xdr:colOff>38100</xdr:colOff>
      <xdr:row>55</xdr:row>
      <xdr:rowOff>85363</xdr:rowOff>
    </xdr:to>
    <xdr:sp macro="" textlink="">
      <xdr:nvSpPr>
        <xdr:cNvPr id="148" name="楕円 147"/>
        <xdr:cNvSpPr/>
      </xdr:nvSpPr>
      <xdr:spPr>
        <a:xfrm>
          <a:off x="1079500" y="94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101890</xdr:rowOff>
    </xdr:from>
    <xdr:ext cx="534377" cy="259045"/>
    <xdr:sp macro="" textlink="">
      <xdr:nvSpPr>
        <xdr:cNvPr id="149" name="テキスト ボックス 148"/>
        <xdr:cNvSpPr txBox="1"/>
      </xdr:nvSpPr>
      <xdr:spPr>
        <a:xfrm>
          <a:off x="863111" y="91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77978</xdr:rowOff>
    </xdr:from>
    <xdr:to>
      <xdr:col>24</xdr:col>
      <xdr:colOff>63500</xdr:colOff>
      <xdr:row>71</xdr:row>
      <xdr:rowOff>120086</xdr:rowOff>
    </xdr:to>
    <xdr:cxnSp macro="">
      <xdr:nvCxnSpPr>
        <xdr:cNvPr id="176" name="直線コネクタ 175"/>
        <xdr:cNvCxnSpPr/>
      </xdr:nvCxnSpPr>
      <xdr:spPr>
        <a:xfrm>
          <a:off x="3797300" y="12079478"/>
          <a:ext cx="838200" cy="2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77978</xdr:rowOff>
    </xdr:from>
    <xdr:to>
      <xdr:col>19</xdr:col>
      <xdr:colOff>177800</xdr:colOff>
      <xdr:row>76</xdr:row>
      <xdr:rowOff>162697</xdr:rowOff>
    </xdr:to>
    <xdr:cxnSp macro="">
      <xdr:nvCxnSpPr>
        <xdr:cNvPr id="179" name="直線コネクタ 178"/>
        <xdr:cNvCxnSpPr/>
      </xdr:nvCxnSpPr>
      <xdr:spPr>
        <a:xfrm flipV="1">
          <a:off x="2908300" y="12079478"/>
          <a:ext cx="889000" cy="11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162697</xdr:rowOff>
    </xdr:from>
    <xdr:to>
      <xdr:col>15</xdr:col>
      <xdr:colOff>50800</xdr:colOff>
      <xdr:row>77</xdr:row>
      <xdr:rowOff>107238</xdr:rowOff>
    </xdr:to>
    <xdr:cxnSp macro="">
      <xdr:nvCxnSpPr>
        <xdr:cNvPr id="182" name="直線コネクタ 181"/>
        <xdr:cNvCxnSpPr/>
      </xdr:nvCxnSpPr>
      <xdr:spPr>
        <a:xfrm flipV="1">
          <a:off x="2019300" y="13192897"/>
          <a:ext cx="8890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66001</xdr:rowOff>
    </xdr:from>
    <xdr:ext cx="469744" cy="259045"/>
    <xdr:sp macro="" textlink="">
      <xdr:nvSpPr>
        <xdr:cNvPr id="184" name="テキスト ボックス 183"/>
        <xdr:cNvSpPr txBox="1"/>
      </xdr:nvSpPr>
      <xdr:spPr>
        <a:xfrm>
          <a:off x="2673428" y="13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85705</xdr:rowOff>
    </xdr:from>
    <xdr:to>
      <xdr:col>10</xdr:col>
      <xdr:colOff>114300</xdr:colOff>
      <xdr:row>77</xdr:row>
      <xdr:rowOff>107238</xdr:rowOff>
    </xdr:to>
    <xdr:cxnSp macro="">
      <xdr:nvCxnSpPr>
        <xdr:cNvPr id="185" name="直線コネクタ 184"/>
        <xdr:cNvCxnSpPr/>
      </xdr:nvCxnSpPr>
      <xdr:spPr>
        <a:xfrm>
          <a:off x="1130300" y="13287355"/>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69286</xdr:rowOff>
    </xdr:from>
    <xdr:to>
      <xdr:col>24</xdr:col>
      <xdr:colOff>114300</xdr:colOff>
      <xdr:row>71</xdr:row>
      <xdr:rowOff>170886</xdr:rowOff>
    </xdr:to>
    <xdr:sp macro="" textlink="">
      <xdr:nvSpPr>
        <xdr:cNvPr id="195" name="楕円 194"/>
        <xdr:cNvSpPr/>
      </xdr:nvSpPr>
      <xdr:spPr>
        <a:xfrm>
          <a:off x="4584700" y="122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155663</xdr:rowOff>
    </xdr:from>
    <xdr:ext cx="534377" cy="259045"/>
    <xdr:sp macro="" textlink="">
      <xdr:nvSpPr>
        <xdr:cNvPr id="196" name="維持補修費該当値テキスト"/>
        <xdr:cNvSpPr txBox="1"/>
      </xdr:nvSpPr>
      <xdr:spPr>
        <a:xfrm>
          <a:off x="4686300" y="121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27178</xdr:rowOff>
    </xdr:from>
    <xdr:to>
      <xdr:col>20</xdr:col>
      <xdr:colOff>38100</xdr:colOff>
      <xdr:row>70</xdr:row>
      <xdr:rowOff>128778</xdr:rowOff>
    </xdr:to>
    <xdr:sp macro="" textlink="">
      <xdr:nvSpPr>
        <xdr:cNvPr id="197" name="楕円 196"/>
        <xdr:cNvSpPr/>
      </xdr:nvSpPr>
      <xdr:spPr>
        <a:xfrm>
          <a:off x="3746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145305</xdr:rowOff>
    </xdr:from>
    <xdr:ext cx="534377" cy="259045"/>
    <xdr:sp macro="" textlink="">
      <xdr:nvSpPr>
        <xdr:cNvPr id="198" name="テキスト ボックス 197"/>
        <xdr:cNvSpPr txBox="1"/>
      </xdr:nvSpPr>
      <xdr:spPr>
        <a:xfrm>
          <a:off x="3530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111897</xdr:rowOff>
    </xdr:from>
    <xdr:to>
      <xdr:col>15</xdr:col>
      <xdr:colOff>101600</xdr:colOff>
      <xdr:row>77</xdr:row>
      <xdr:rowOff>42047</xdr:rowOff>
    </xdr:to>
    <xdr:sp macro="" textlink="">
      <xdr:nvSpPr>
        <xdr:cNvPr id="199" name="楕円 198"/>
        <xdr:cNvSpPr/>
      </xdr:nvSpPr>
      <xdr:spPr>
        <a:xfrm>
          <a:off x="2857500" y="131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58574</xdr:rowOff>
    </xdr:from>
    <xdr:ext cx="469744" cy="259045"/>
    <xdr:sp macro="" textlink="">
      <xdr:nvSpPr>
        <xdr:cNvPr id="200" name="テキスト ボックス 199"/>
        <xdr:cNvSpPr txBox="1"/>
      </xdr:nvSpPr>
      <xdr:spPr>
        <a:xfrm>
          <a:off x="2673428" y="1291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56438</xdr:rowOff>
    </xdr:from>
    <xdr:to>
      <xdr:col>10</xdr:col>
      <xdr:colOff>165100</xdr:colOff>
      <xdr:row>77</xdr:row>
      <xdr:rowOff>158038</xdr:rowOff>
    </xdr:to>
    <xdr:sp macro="" textlink="">
      <xdr:nvSpPr>
        <xdr:cNvPr id="201" name="楕円 200"/>
        <xdr:cNvSpPr/>
      </xdr:nvSpPr>
      <xdr:spPr>
        <a:xfrm>
          <a:off x="19685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149165</xdr:rowOff>
    </xdr:from>
    <xdr:ext cx="469744" cy="259045"/>
    <xdr:sp macro="" textlink="">
      <xdr:nvSpPr>
        <xdr:cNvPr id="202" name="テキスト ボックス 201"/>
        <xdr:cNvSpPr txBox="1"/>
      </xdr:nvSpPr>
      <xdr:spPr>
        <a:xfrm>
          <a:off x="1784428" y="133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34905</xdr:rowOff>
    </xdr:from>
    <xdr:to>
      <xdr:col>6</xdr:col>
      <xdr:colOff>38100</xdr:colOff>
      <xdr:row>77</xdr:row>
      <xdr:rowOff>136505</xdr:rowOff>
    </xdr:to>
    <xdr:sp macro="" textlink="">
      <xdr:nvSpPr>
        <xdr:cNvPr id="203" name="楕円 202"/>
        <xdr:cNvSpPr/>
      </xdr:nvSpPr>
      <xdr:spPr>
        <a:xfrm>
          <a:off x="1079500" y="132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127632</xdr:rowOff>
    </xdr:from>
    <xdr:ext cx="469744" cy="259045"/>
    <xdr:sp macro="" textlink="">
      <xdr:nvSpPr>
        <xdr:cNvPr id="204" name="テキスト ボックス 203"/>
        <xdr:cNvSpPr txBox="1"/>
      </xdr:nvSpPr>
      <xdr:spPr>
        <a:xfrm>
          <a:off x="895428" y="133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44537</xdr:rowOff>
    </xdr:from>
    <xdr:to>
      <xdr:col>24</xdr:col>
      <xdr:colOff>63500</xdr:colOff>
      <xdr:row>95</xdr:row>
      <xdr:rowOff>51003</xdr:rowOff>
    </xdr:to>
    <xdr:cxnSp macro="">
      <xdr:nvCxnSpPr>
        <xdr:cNvPr id="236" name="直線コネクタ 235"/>
        <xdr:cNvCxnSpPr/>
      </xdr:nvCxnSpPr>
      <xdr:spPr>
        <a:xfrm flipV="1">
          <a:off x="3797300" y="15989387"/>
          <a:ext cx="838200" cy="3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7" name="扶助費平均値テキスト"/>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51003</xdr:rowOff>
    </xdr:from>
    <xdr:to>
      <xdr:col>19</xdr:col>
      <xdr:colOff>177800</xdr:colOff>
      <xdr:row>95</xdr:row>
      <xdr:rowOff>114636</xdr:rowOff>
    </xdr:to>
    <xdr:cxnSp macro="">
      <xdr:nvCxnSpPr>
        <xdr:cNvPr id="239" name="直線コネクタ 238"/>
        <xdr:cNvCxnSpPr/>
      </xdr:nvCxnSpPr>
      <xdr:spPr>
        <a:xfrm flipV="1">
          <a:off x="2908300" y="16338753"/>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114636</xdr:rowOff>
    </xdr:from>
    <xdr:to>
      <xdr:col>15</xdr:col>
      <xdr:colOff>50800</xdr:colOff>
      <xdr:row>95</xdr:row>
      <xdr:rowOff>161679</xdr:rowOff>
    </xdr:to>
    <xdr:cxnSp macro="">
      <xdr:nvCxnSpPr>
        <xdr:cNvPr id="242" name="直線コネクタ 241"/>
        <xdr:cNvCxnSpPr/>
      </xdr:nvCxnSpPr>
      <xdr:spPr>
        <a:xfrm flipV="1">
          <a:off x="2019300" y="16402386"/>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132021</xdr:rowOff>
    </xdr:from>
    <xdr:ext cx="534377" cy="259045"/>
    <xdr:sp macro="" textlink="">
      <xdr:nvSpPr>
        <xdr:cNvPr id="244" name="テキスト ボックス 243"/>
        <xdr:cNvSpPr txBox="1"/>
      </xdr:nvSpPr>
      <xdr:spPr>
        <a:xfrm>
          <a:off x="2641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161679</xdr:rowOff>
    </xdr:from>
    <xdr:to>
      <xdr:col>10</xdr:col>
      <xdr:colOff>114300</xdr:colOff>
      <xdr:row>96</xdr:row>
      <xdr:rowOff>4581</xdr:rowOff>
    </xdr:to>
    <xdr:cxnSp macro="">
      <xdr:nvCxnSpPr>
        <xdr:cNvPr id="245" name="直線コネクタ 244"/>
        <xdr:cNvCxnSpPr/>
      </xdr:nvCxnSpPr>
      <xdr:spPr>
        <a:xfrm flipV="1">
          <a:off x="1130300" y="16449429"/>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7" name="テキスト ボックス 246"/>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167290</xdr:rowOff>
    </xdr:from>
    <xdr:ext cx="534377" cy="259045"/>
    <xdr:sp macro="" textlink="">
      <xdr:nvSpPr>
        <xdr:cNvPr id="249" name="テキスト ボックス 248"/>
        <xdr:cNvSpPr txBox="1"/>
      </xdr:nvSpPr>
      <xdr:spPr>
        <a:xfrm>
          <a:off x="863111" y="167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165187</xdr:rowOff>
    </xdr:from>
    <xdr:to>
      <xdr:col>24</xdr:col>
      <xdr:colOff>114300</xdr:colOff>
      <xdr:row>93</xdr:row>
      <xdr:rowOff>95337</xdr:rowOff>
    </xdr:to>
    <xdr:sp macro="" textlink="">
      <xdr:nvSpPr>
        <xdr:cNvPr id="255" name="楕円 254"/>
        <xdr:cNvSpPr/>
      </xdr:nvSpPr>
      <xdr:spPr>
        <a:xfrm>
          <a:off x="4584700" y="159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16614</xdr:rowOff>
    </xdr:from>
    <xdr:ext cx="599010" cy="259045"/>
    <xdr:sp macro="" textlink="">
      <xdr:nvSpPr>
        <xdr:cNvPr id="256" name="扶助費該当値テキスト"/>
        <xdr:cNvSpPr txBox="1"/>
      </xdr:nvSpPr>
      <xdr:spPr>
        <a:xfrm>
          <a:off x="4686300" y="1579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203</xdr:rowOff>
    </xdr:from>
    <xdr:to>
      <xdr:col>20</xdr:col>
      <xdr:colOff>38100</xdr:colOff>
      <xdr:row>95</xdr:row>
      <xdr:rowOff>101803</xdr:rowOff>
    </xdr:to>
    <xdr:sp macro="" textlink="">
      <xdr:nvSpPr>
        <xdr:cNvPr id="257" name="楕円 256"/>
        <xdr:cNvSpPr/>
      </xdr:nvSpPr>
      <xdr:spPr>
        <a:xfrm>
          <a:off x="3746500" y="162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118330</xdr:rowOff>
    </xdr:from>
    <xdr:ext cx="534377" cy="259045"/>
    <xdr:sp macro="" textlink="">
      <xdr:nvSpPr>
        <xdr:cNvPr id="258" name="テキスト ボックス 257"/>
        <xdr:cNvSpPr txBox="1"/>
      </xdr:nvSpPr>
      <xdr:spPr>
        <a:xfrm>
          <a:off x="3530111" y="160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63836</xdr:rowOff>
    </xdr:from>
    <xdr:to>
      <xdr:col>15</xdr:col>
      <xdr:colOff>101600</xdr:colOff>
      <xdr:row>95</xdr:row>
      <xdr:rowOff>165436</xdr:rowOff>
    </xdr:to>
    <xdr:sp macro="" textlink="">
      <xdr:nvSpPr>
        <xdr:cNvPr id="259" name="楕円 258"/>
        <xdr:cNvSpPr/>
      </xdr:nvSpPr>
      <xdr:spPr>
        <a:xfrm>
          <a:off x="2857500" y="163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10513</xdr:rowOff>
    </xdr:from>
    <xdr:ext cx="534377" cy="259045"/>
    <xdr:sp macro="" textlink="">
      <xdr:nvSpPr>
        <xdr:cNvPr id="260" name="テキスト ボックス 259"/>
        <xdr:cNvSpPr txBox="1"/>
      </xdr:nvSpPr>
      <xdr:spPr>
        <a:xfrm>
          <a:off x="2641111" y="161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110879</xdr:rowOff>
    </xdr:from>
    <xdr:to>
      <xdr:col>10</xdr:col>
      <xdr:colOff>165100</xdr:colOff>
      <xdr:row>96</xdr:row>
      <xdr:rowOff>41029</xdr:rowOff>
    </xdr:to>
    <xdr:sp macro="" textlink="">
      <xdr:nvSpPr>
        <xdr:cNvPr id="261" name="楕円 260"/>
        <xdr:cNvSpPr/>
      </xdr:nvSpPr>
      <xdr:spPr>
        <a:xfrm>
          <a:off x="1968500" y="163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57556</xdr:rowOff>
    </xdr:from>
    <xdr:ext cx="534377" cy="259045"/>
    <xdr:sp macro="" textlink="">
      <xdr:nvSpPr>
        <xdr:cNvPr id="262" name="テキスト ボックス 261"/>
        <xdr:cNvSpPr txBox="1"/>
      </xdr:nvSpPr>
      <xdr:spPr>
        <a:xfrm>
          <a:off x="1752111" y="16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125231</xdr:rowOff>
    </xdr:from>
    <xdr:to>
      <xdr:col>6</xdr:col>
      <xdr:colOff>38100</xdr:colOff>
      <xdr:row>96</xdr:row>
      <xdr:rowOff>55381</xdr:rowOff>
    </xdr:to>
    <xdr:sp macro="" textlink="">
      <xdr:nvSpPr>
        <xdr:cNvPr id="263" name="楕円 262"/>
        <xdr:cNvSpPr/>
      </xdr:nvSpPr>
      <xdr:spPr>
        <a:xfrm>
          <a:off x="1079500" y="164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71908</xdr:rowOff>
    </xdr:from>
    <xdr:ext cx="534377" cy="259045"/>
    <xdr:sp macro="" textlink="">
      <xdr:nvSpPr>
        <xdr:cNvPr id="264" name="テキスト ボックス 263"/>
        <xdr:cNvSpPr txBox="1"/>
      </xdr:nvSpPr>
      <xdr:spPr>
        <a:xfrm>
          <a:off x="863111" y="1618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112990</xdr:rowOff>
    </xdr:from>
    <xdr:to>
      <xdr:col>55</xdr:col>
      <xdr:colOff>0</xdr:colOff>
      <xdr:row>35</xdr:row>
      <xdr:rowOff>62717</xdr:rowOff>
    </xdr:to>
    <xdr:cxnSp macro="">
      <xdr:nvCxnSpPr>
        <xdr:cNvPr id="292" name="直線コネクタ 291"/>
        <xdr:cNvCxnSpPr/>
      </xdr:nvCxnSpPr>
      <xdr:spPr>
        <a:xfrm>
          <a:off x="9639300" y="5256490"/>
          <a:ext cx="838200" cy="8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3" name="補助費等平均値テキスト"/>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112990</xdr:rowOff>
    </xdr:from>
    <xdr:to>
      <xdr:col>50</xdr:col>
      <xdr:colOff>114300</xdr:colOff>
      <xdr:row>35</xdr:row>
      <xdr:rowOff>95260</xdr:rowOff>
    </xdr:to>
    <xdr:cxnSp macro="">
      <xdr:nvCxnSpPr>
        <xdr:cNvPr id="295" name="直線コネクタ 294"/>
        <xdr:cNvCxnSpPr/>
      </xdr:nvCxnSpPr>
      <xdr:spPr>
        <a:xfrm flipV="1">
          <a:off x="8750300" y="5256490"/>
          <a:ext cx="889000" cy="8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7" name="テキスト ボックス 296"/>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95260</xdr:rowOff>
    </xdr:from>
    <xdr:to>
      <xdr:col>45</xdr:col>
      <xdr:colOff>177800</xdr:colOff>
      <xdr:row>37</xdr:row>
      <xdr:rowOff>64564</xdr:rowOff>
    </xdr:to>
    <xdr:cxnSp macro="">
      <xdr:nvCxnSpPr>
        <xdr:cNvPr id="298" name="直線コネクタ 297"/>
        <xdr:cNvCxnSpPr/>
      </xdr:nvCxnSpPr>
      <xdr:spPr>
        <a:xfrm flipV="1">
          <a:off x="7861300" y="6096010"/>
          <a:ext cx="889000" cy="3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166228</xdr:rowOff>
    </xdr:from>
    <xdr:ext cx="534377" cy="259045"/>
    <xdr:sp macro="" textlink="">
      <xdr:nvSpPr>
        <xdr:cNvPr id="300" name="テキスト ボックス 299"/>
        <xdr:cNvSpPr txBox="1"/>
      </xdr:nvSpPr>
      <xdr:spPr>
        <a:xfrm>
          <a:off x="8483111" y="63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64564</xdr:rowOff>
    </xdr:from>
    <xdr:to>
      <xdr:col>41</xdr:col>
      <xdr:colOff>50800</xdr:colOff>
      <xdr:row>37</xdr:row>
      <xdr:rowOff>74192</xdr:rowOff>
    </xdr:to>
    <xdr:cxnSp macro="">
      <xdr:nvCxnSpPr>
        <xdr:cNvPr id="301" name="直線コネクタ 300"/>
        <xdr:cNvCxnSpPr/>
      </xdr:nvCxnSpPr>
      <xdr:spPr>
        <a:xfrm flipV="1">
          <a:off x="6972300" y="6408214"/>
          <a:ext cx="8890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11917</xdr:rowOff>
    </xdr:from>
    <xdr:to>
      <xdr:col>55</xdr:col>
      <xdr:colOff>50800</xdr:colOff>
      <xdr:row>35</xdr:row>
      <xdr:rowOff>113517</xdr:rowOff>
    </xdr:to>
    <xdr:sp macro="" textlink="">
      <xdr:nvSpPr>
        <xdr:cNvPr id="311" name="楕円 310"/>
        <xdr:cNvSpPr/>
      </xdr:nvSpPr>
      <xdr:spPr>
        <a:xfrm>
          <a:off x="10426700" y="60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34794</xdr:rowOff>
    </xdr:from>
    <xdr:ext cx="599010" cy="259045"/>
    <xdr:sp macro="" textlink="">
      <xdr:nvSpPr>
        <xdr:cNvPr id="312" name="補助費等該当値テキスト"/>
        <xdr:cNvSpPr txBox="1"/>
      </xdr:nvSpPr>
      <xdr:spPr>
        <a:xfrm>
          <a:off x="10528300" y="586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62190</xdr:rowOff>
    </xdr:from>
    <xdr:to>
      <xdr:col>50</xdr:col>
      <xdr:colOff>165100</xdr:colOff>
      <xdr:row>30</xdr:row>
      <xdr:rowOff>163790</xdr:rowOff>
    </xdr:to>
    <xdr:sp macro="" textlink="">
      <xdr:nvSpPr>
        <xdr:cNvPr id="313" name="楕円 312"/>
        <xdr:cNvSpPr/>
      </xdr:nvSpPr>
      <xdr:spPr>
        <a:xfrm>
          <a:off x="9588500" y="52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8867</xdr:rowOff>
    </xdr:from>
    <xdr:ext cx="599010" cy="259045"/>
    <xdr:sp macro="" textlink="">
      <xdr:nvSpPr>
        <xdr:cNvPr id="314" name="テキスト ボックス 313"/>
        <xdr:cNvSpPr txBox="1"/>
      </xdr:nvSpPr>
      <xdr:spPr>
        <a:xfrm>
          <a:off x="9339795" y="49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44460</xdr:rowOff>
    </xdr:from>
    <xdr:to>
      <xdr:col>46</xdr:col>
      <xdr:colOff>38100</xdr:colOff>
      <xdr:row>35</xdr:row>
      <xdr:rowOff>146060</xdr:rowOff>
    </xdr:to>
    <xdr:sp macro="" textlink="">
      <xdr:nvSpPr>
        <xdr:cNvPr id="315" name="楕円 314"/>
        <xdr:cNvSpPr/>
      </xdr:nvSpPr>
      <xdr:spPr>
        <a:xfrm>
          <a:off x="8699500" y="60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162587</xdr:rowOff>
    </xdr:from>
    <xdr:ext cx="599010" cy="259045"/>
    <xdr:sp macro="" textlink="">
      <xdr:nvSpPr>
        <xdr:cNvPr id="316" name="テキスト ボックス 315"/>
        <xdr:cNvSpPr txBox="1"/>
      </xdr:nvSpPr>
      <xdr:spPr>
        <a:xfrm>
          <a:off x="8450795" y="58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13764</xdr:rowOff>
    </xdr:from>
    <xdr:to>
      <xdr:col>41</xdr:col>
      <xdr:colOff>101600</xdr:colOff>
      <xdr:row>37</xdr:row>
      <xdr:rowOff>115364</xdr:rowOff>
    </xdr:to>
    <xdr:sp macro="" textlink="">
      <xdr:nvSpPr>
        <xdr:cNvPr id="317" name="楕円 316"/>
        <xdr:cNvSpPr/>
      </xdr:nvSpPr>
      <xdr:spPr>
        <a:xfrm>
          <a:off x="7810500" y="63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106491</xdr:rowOff>
    </xdr:from>
    <xdr:ext cx="534377" cy="259045"/>
    <xdr:sp macro="" textlink="">
      <xdr:nvSpPr>
        <xdr:cNvPr id="318" name="テキスト ボックス 317"/>
        <xdr:cNvSpPr txBox="1"/>
      </xdr:nvSpPr>
      <xdr:spPr>
        <a:xfrm>
          <a:off x="7594111" y="64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23392</xdr:rowOff>
    </xdr:from>
    <xdr:to>
      <xdr:col>36</xdr:col>
      <xdr:colOff>165100</xdr:colOff>
      <xdr:row>37</xdr:row>
      <xdr:rowOff>124992</xdr:rowOff>
    </xdr:to>
    <xdr:sp macro="" textlink="">
      <xdr:nvSpPr>
        <xdr:cNvPr id="319" name="楕円 318"/>
        <xdr:cNvSpPr/>
      </xdr:nvSpPr>
      <xdr:spPr>
        <a:xfrm>
          <a:off x="6921500" y="6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116119</xdr:rowOff>
    </xdr:from>
    <xdr:ext cx="534377" cy="259045"/>
    <xdr:sp macro="" textlink="">
      <xdr:nvSpPr>
        <xdr:cNvPr id="320" name="テキスト ボックス 319"/>
        <xdr:cNvSpPr txBox="1"/>
      </xdr:nvSpPr>
      <xdr:spPr>
        <a:xfrm>
          <a:off x="6705111" y="645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125690</xdr:rowOff>
    </xdr:from>
    <xdr:to>
      <xdr:col>55</xdr:col>
      <xdr:colOff>0</xdr:colOff>
      <xdr:row>56</xdr:row>
      <xdr:rowOff>20196</xdr:rowOff>
    </xdr:to>
    <xdr:cxnSp macro="">
      <xdr:nvCxnSpPr>
        <xdr:cNvPr id="351" name="直線コネクタ 350"/>
        <xdr:cNvCxnSpPr/>
      </xdr:nvCxnSpPr>
      <xdr:spPr>
        <a:xfrm>
          <a:off x="9639300" y="9555440"/>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2" name="普通建設事業費平均値テキスト"/>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85979</xdr:rowOff>
    </xdr:from>
    <xdr:to>
      <xdr:col>50</xdr:col>
      <xdr:colOff>114300</xdr:colOff>
      <xdr:row>55</xdr:row>
      <xdr:rowOff>125690</xdr:rowOff>
    </xdr:to>
    <xdr:cxnSp macro="">
      <xdr:nvCxnSpPr>
        <xdr:cNvPr id="354" name="直線コネクタ 353"/>
        <xdr:cNvCxnSpPr/>
      </xdr:nvCxnSpPr>
      <xdr:spPr>
        <a:xfrm>
          <a:off x="8750300" y="9515729"/>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6" name="テキスト ボックス 355"/>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85979</xdr:rowOff>
    </xdr:from>
    <xdr:to>
      <xdr:col>45</xdr:col>
      <xdr:colOff>177800</xdr:colOff>
      <xdr:row>56</xdr:row>
      <xdr:rowOff>28774</xdr:rowOff>
    </xdr:to>
    <xdr:cxnSp macro="">
      <xdr:nvCxnSpPr>
        <xdr:cNvPr id="357" name="直線コネクタ 356"/>
        <xdr:cNvCxnSpPr/>
      </xdr:nvCxnSpPr>
      <xdr:spPr>
        <a:xfrm flipV="1">
          <a:off x="7861300" y="9515729"/>
          <a:ext cx="889000" cy="1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9" name="テキスト ボックス 358"/>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156159</xdr:rowOff>
    </xdr:from>
    <xdr:to>
      <xdr:col>41</xdr:col>
      <xdr:colOff>50800</xdr:colOff>
      <xdr:row>56</xdr:row>
      <xdr:rowOff>28774</xdr:rowOff>
    </xdr:to>
    <xdr:cxnSp macro="">
      <xdr:nvCxnSpPr>
        <xdr:cNvPr id="360" name="直線コネクタ 359"/>
        <xdr:cNvCxnSpPr/>
      </xdr:nvCxnSpPr>
      <xdr:spPr>
        <a:xfrm>
          <a:off x="6972300" y="9585909"/>
          <a:ext cx="889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4" name="テキスト ボックス 363"/>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140846</xdr:rowOff>
    </xdr:from>
    <xdr:to>
      <xdr:col>55</xdr:col>
      <xdr:colOff>50800</xdr:colOff>
      <xdr:row>56</xdr:row>
      <xdr:rowOff>70996</xdr:rowOff>
    </xdr:to>
    <xdr:sp macro="" textlink="">
      <xdr:nvSpPr>
        <xdr:cNvPr id="370" name="楕円 369"/>
        <xdr:cNvSpPr/>
      </xdr:nvSpPr>
      <xdr:spPr>
        <a:xfrm>
          <a:off x="10426700" y="95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119273</xdr:rowOff>
    </xdr:from>
    <xdr:ext cx="534377" cy="259045"/>
    <xdr:sp macro="" textlink="">
      <xdr:nvSpPr>
        <xdr:cNvPr id="371" name="普通建設事業費該当値テキスト"/>
        <xdr:cNvSpPr txBox="1"/>
      </xdr:nvSpPr>
      <xdr:spPr>
        <a:xfrm>
          <a:off x="10528300" y="95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74890</xdr:rowOff>
    </xdr:from>
    <xdr:to>
      <xdr:col>50</xdr:col>
      <xdr:colOff>165100</xdr:colOff>
      <xdr:row>56</xdr:row>
      <xdr:rowOff>5040</xdr:rowOff>
    </xdr:to>
    <xdr:sp macro="" textlink="">
      <xdr:nvSpPr>
        <xdr:cNvPr id="372" name="楕円 371"/>
        <xdr:cNvSpPr/>
      </xdr:nvSpPr>
      <xdr:spPr>
        <a:xfrm>
          <a:off x="9588500" y="95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73" name="テキスト ボックス 372"/>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35179</xdr:rowOff>
    </xdr:from>
    <xdr:to>
      <xdr:col>46</xdr:col>
      <xdr:colOff>38100</xdr:colOff>
      <xdr:row>55</xdr:row>
      <xdr:rowOff>136779</xdr:rowOff>
    </xdr:to>
    <xdr:sp macro="" textlink="">
      <xdr:nvSpPr>
        <xdr:cNvPr id="374" name="楕円 373"/>
        <xdr:cNvSpPr/>
      </xdr:nvSpPr>
      <xdr:spPr>
        <a:xfrm>
          <a:off x="8699500" y="94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127906</xdr:rowOff>
    </xdr:from>
    <xdr:ext cx="534377" cy="259045"/>
    <xdr:sp macro="" textlink="">
      <xdr:nvSpPr>
        <xdr:cNvPr id="375" name="テキスト ボックス 374"/>
        <xdr:cNvSpPr txBox="1"/>
      </xdr:nvSpPr>
      <xdr:spPr>
        <a:xfrm>
          <a:off x="8483111"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149424</xdr:rowOff>
    </xdr:from>
    <xdr:to>
      <xdr:col>41</xdr:col>
      <xdr:colOff>101600</xdr:colOff>
      <xdr:row>56</xdr:row>
      <xdr:rowOff>79574</xdr:rowOff>
    </xdr:to>
    <xdr:sp macro="" textlink="">
      <xdr:nvSpPr>
        <xdr:cNvPr id="376" name="楕円 375"/>
        <xdr:cNvSpPr/>
      </xdr:nvSpPr>
      <xdr:spPr>
        <a:xfrm>
          <a:off x="7810500" y="9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70701</xdr:rowOff>
    </xdr:from>
    <xdr:ext cx="534377" cy="259045"/>
    <xdr:sp macro="" textlink="">
      <xdr:nvSpPr>
        <xdr:cNvPr id="377" name="テキスト ボックス 376"/>
        <xdr:cNvSpPr txBox="1"/>
      </xdr:nvSpPr>
      <xdr:spPr>
        <a:xfrm>
          <a:off x="7594111" y="9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105359</xdr:rowOff>
    </xdr:from>
    <xdr:to>
      <xdr:col>36</xdr:col>
      <xdr:colOff>165100</xdr:colOff>
      <xdr:row>56</xdr:row>
      <xdr:rowOff>35509</xdr:rowOff>
    </xdr:to>
    <xdr:sp macro="" textlink="">
      <xdr:nvSpPr>
        <xdr:cNvPr id="378" name="楕円 377"/>
        <xdr:cNvSpPr/>
      </xdr:nvSpPr>
      <xdr:spPr>
        <a:xfrm>
          <a:off x="6921500" y="95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26636</xdr:rowOff>
    </xdr:from>
    <xdr:ext cx="534377" cy="259045"/>
    <xdr:sp macro="" textlink="">
      <xdr:nvSpPr>
        <xdr:cNvPr id="379" name="テキスト ボックス 378"/>
        <xdr:cNvSpPr txBox="1"/>
      </xdr:nvSpPr>
      <xdr:spPr>
        <a:xfrm>
          <a:off x="6705111" y="96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17221</xdr:rowOff>
    </xdr:from>
    <xdr:to>
      <xdr:col>55</xdr:col>
      <xdr:colOff>0</xdr:colOff>
      <xdr:row>78</xdr:row>
      <xdr:rowOff>60313</xdr:rowOff>
    </xdr:to>
    <xdr:cxnSp macro="">
      <xdr:nvCxnSpPr>
        <xdr:cNvPr id="408" name="直線コネクタ 407"/>
        <xdr:cNvCxnSpPr/>
      </xdr:nvCxnSpPr>
      <xdr:spPr>
        <a:xfrm>
          <a:off x="9639300" y="13390321"/>
          <a:ext cx="8382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24575</xdr:rowOff>
    </xdr:from>
    <xdr:to>
      <xdr:col>50</xdr:col>
      <xdr:colOff>114300</xdr:colOff>
      <xdr:row>78</xdr:row>
      <xdr:rowOff>17221</xdr:rowOff>
    </xdr:to>
    <xdr:cxnSp macro="">
      <xdr:nvCxnSpPr>
        <xdr:cNvPr id="411" name="直線コネクタ 410"/>
        <xdr:cNvCxnSpPr/>
      </xdr:nvCxnSpPr>
      <xdr:spPr>
        <a:xfrm>
          <a:off x="8750300" y="13226225"/>
          <a:ext cx="889000" cy="1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3" name="テキスト ボックス 412"/>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24575</xdr:rowOff>
    </xdr:from>
    <xdr:to>
      <xdr:col>45</xdr:col>
      <xdr:colOff>177800</xdr:colOff>
      <xdr:row>77</xdr:row>
      <xdr:rowOff>147434</xdr:rowOff>
    </xdr:to>
    <xdr:cxnSp macro="">
      <xdr:nvCxnSpPr>
        <xdr:cNvPr id="414" name="直線コネクタ 413"/>
        <xdr:cNvCxnSpPr/>
      </xdr:nvCxnSpPr>
      <xdr:spPr>
        <a:xfrm flipV="1">
          <a:off x="7861300" y="13226225"/>
          <a:ext cx="889000" cy="1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6" name="テキスト ボックス 415"/>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112294</xdr:rowOff>
    </xdr:from>
    <xdr:to>
      <xdr:col>41</xdr:col>
      <xdr:colOff>50800</xdr:colOff>
      <xdr:row>77</xdr:row>
      <xdr:rowOff>147434</xdr:rowOff>
    </xdr:to>
    <xdr:cxnSp macro="">
      <xdr:nvCxnSpPr>
        <xdr:cNvPr id="417" name="直線コネクタ 416"/>
        <xdr:cNvCxnSpPr/>
      </xdr:nvCxnSpPr>
      <xdr:spPr>
        <a:xfrm>
          <a:off x="6972300" y="13313944"/>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9" name="テキスト ボックス 418"/>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9513</xdr:rowOff>
    </xdr:from>
    <xdr:to>
      <xdr:col>55</xdr:col>
      <xdr:colOff>50800</xdr:colOff>
      <xdr:row>78</xdr:row>
      <xdr:rowOff>111113</xdr:rowOff>
    </xdr:to>
    <xdr:sp macro="" textlink="">
      <xdr:nvSpPr>
        <xdr:cNvPr id="427" name="楕円 426"/>
        <xdr:cNvSpPr/>
      </xdr:nvSpPr>
      <xdr:spPr>
        <a:xfrm>
          <a:off x="10426700" y="133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159390</xdr:rowOff>
    </xdr:from>
    <xdr:ext cx="534377" cy="259045"/>
    <xdr:sp macro="" textlink="">
      <xdr:nvSpPr>
        <xdr:cNvPr id="428" name="普通建設事業費 （ うち新規整備　）該当値テキスト"/>
        <xdr:cNvSpPr txBox="1"/>
      </xdr:nvSpPr>
      <xdr:spPr>
        <a:xfrm>
          <a:off x="10528300" y="133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137871</xdr:rowOff>
    </xdr:from>
    <xdr:to>
      <xdr:col>50</xdr:col>
      <xdr:colOff>165100</xdr:colOff>
      <xdr:row>78</xdr:row>
      <xdr:rowOff>68021</xdr:rowOff>
    </xdr:to>
    <xdr:sp macro="" textlink="">
      <xdr:nvSpPr>
        <xdr:cNvPr id="429" name="楕円 428"/>
        <xdr:cNvSpPr/>
      </xdr:nvSpPr>
      <xdr:spPr>
        <a:xfrm>
          <a:off x="9588500" y="133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84548</xdr:rowOff>
    </xdr:from>
    <xdr:ext cx="534377" cy="259045"/>
    <xdr:sp macro="" textlink="">
      <xdr:nvSpPr>
        <xdr:cNvPr id="430" name="テキスト ボックス 429"/>
        <xdr:cNvSpPr txBox="1"/>
      </xdr:nvSpPr>
      <xdr:spPr>
        <a:xfrm>
          <a:off x="9372111" y="131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145225</xdr:rowOff>
    </xdr:from>
    <xdr:to>
      <xdr:col>46</xdr:col>
      <xdr:colOff>38100</xdr:colOff>
      <xdr:row>77</xdr:row>
      <xdr:rowOff>75375</xdr:rowOff>
    </xdr:to>
    <xdr:sp macro="" textlink="">
      <xdr:nvSpPr>
        <xdr:cNvPr id="431" name="楕円 430"/>
        <xdr:cNvSpPr/>
      </xdr:nvSpPr>
      <xdr:spPr>
        <a:xfrm>
          <a:off x="8699500" y="131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66502</xdr:rowOff>
    </xdr:from>
    <xdr:ext cx="534377" cy="259045"/>
    <xdr:sp macro="" textlink="">
      <xdr:nvSpPr>
        <xdr:cNvPr id="432" name="テキスト ボックス 431"/>
        <xdr:cNvSpPr txBox="1"/>
      </xdr:nvSpPr>
      <xdr:spPr>
        <a:xfrm>
          <a:off x="8483111" y="132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96634</xdr:rowOff>
    </xdr:from>
    <xdr:to>
      <xdr:col>41</xdr:col>
      <xdr:colOff>101600</xdr:colOff>
      <xdr:row>78</xdr:row>
      <xdr:rowOff>26784</xdr:rowOff>
    </xdr:to>
    <xdr:sp macro="" textlink="">
      <xdr:nvSpPr>
        <xdr:cNvPr id="433" name="楕円 432"/>
        <xdr:cNvSpPr/>
      </xdr:nvSpPr>
      <xdr:spPr>
        <a:xfrm>
          <a:off x="78105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17911</xdr:rowOff>
    </xdr:from>
    <xdr:ext cx="534377" cy="259045"/>
    <xdr:sp macro="" textlink="">
      <xdr:nvSpPr>
        <xdr:cNvPr id="434" name="テキスト ボックス 433"/>
        <xdr:cNvSpPr txBox="1"/>
      </xdr:nvSpPr>
      <xdr:spPr>
        <a:xfrm>
          <a:off x="7594111" y="133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61494</xdr:rowOff>
    </xdr:from>
    <xdr:to>
      <xdr:col>36</xdr:col>
      <xdr:colOff>165100</xdr:colOff>
      <xdr:row>77</xdr:row>
      <xdr:rowOff>163094</xdr:rowOff>
    </xdr:to>
    <xdr:sp macro="" textlink="">
      <xdr:nvSpPr>
        <xdr:cNvPr id="435" name="楕円 434"/>
        <xdr:cNvSpPr/>
      </xdr:nvSpPr>
      <xdr:spPr>
        <a:xfrm>
          <a:off x="6921500" y="132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154221</xdr:rowOff>
    </xdr:from>
    <xdr:ext cx="534377" cy="259045"/>
    <xdr:sp macro="" textlink="">
      <xdr:nvSpPr>
        <xdr:cNvPr id="436" name="テキスト ボックス 435"/>
        <xdr:cNvSpPr txBox="1"/>
      </xdr:nvSpPr>
      <xdr:spPr>
        <a:xfrm>
          <a:off x="6705111" y="133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46410</xdr:rowOff>
    </xdr:from>
    <xdr:to>
      <xdr:col>55</xdr:col>
      <xdr:colOff>0</xdr:colOff>
      <xdr:row>97</xdr:row>
      <xdr:rowOff>63728</xdr:rowOff>
    </xdr:to>
    <xdr:cxnSp macro="">
      <xdr:nvCxnSpPr>
        <xdr:cNvPr id="467" name="直線コネクタ 466"/>
        <xdr:cNvCxnSpPr/>
      </xdr:nvCxnSpPr>
      <xdr:spPr>
        <a:xfrm flipV="1">
          <a:off x="9639300" y="16677060"/>
          <a:ext cx="8382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8" name="普通建設事業費 （ うち更新整備　）平均値テキスト"/>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63728</xdr:rowOff>
    </xdr:from>
    <xdr:to>
      <xdr:col>50</xdr:col>
      <xdr:colOff>114300</xdr:colOff>
      <xdr:row>97</xdr:row>
      <xdr:rowOff>137392</xdr:rowOff>
    </xdr:to>
    <xdr:cxnSp macro="">
      <xdr:nvCxnSpPr>
        <xdr:cNvPr id="470" name="直線コネクタ 469"/>
        <xdr:cNvCxnSpPr/>
      </xdr:nvCxnSpPr>
      <xdr:spPr>
        <a:xfrm flipV="1">
          <a:off x="8750300" y="16694378"/>
          <a:ext cx="8890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137392</xdr:rowOff>
    </xdr:from>
    <xdr:to>
      <xdr:col>45</xdr:col>
      <xdr:colOff>177800</xdr:colOff>
      <xdr:row>98</xdr:row>
      <xdr:rowOff>46518</xdr:rowOff>
    </xdr:to>
    <xdr:cxnSp macro="">
      <xdr:nvCxnSpPr>
        <xdr:cNvPr id="473" name="直線コネクタ 472"/>
        <xdr:cNvCxnSpPr/>
      </xdr:nvCxnSpPr>
      <xdr:spPr>
        <a:xfrm flipV="1">
          <a:off x="7861300" y="16768042"/>
          <a:ext cx="889000" cy="8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5" name="テキスト ボックス 474"/>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37886</xdr:rowOff>
    </xdr:from>
    <xdr:to>
      <xdr:col>41</xdr:col>
      <xdr:colOff>50800</xdr:colOff>
      <xdr:row>98</xdr:row>
      <xdr:rowOff>46518</xdr:rowOff>
    </xdr:to>
    <xdr:cxnSp macro="">
      <xdr:nvCxnSpPr>
        <xdr:cNvPr id="476" name="直線コネクタ 475"/>
        <xdr:cNvCxnSpPr/>
      </xdr:nvCxnSpPr>
      <xdr:spPr>
        <a:xfrm>
          <a:off x="6972300" y="16839986"/>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8" name="テキスト ボックス 477"/>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0" name="テキスト ボックス 479"/>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167060</xdr:rowOff>
    </xdr:from>
    <xdr:to>
      <xdr:col>55</xdr:col>
      <xdr:colOff>50800</xdr:colOff>
      <xdr:row>97</xdr:row>
      <xdr:rowOff>97210</xdr:rowOff>
    </xdr:to>
    <xdr:sp macro="" textlink="">
      <xdr:nvSpPr>
        <xdr:cNvPr id="486" name="楕円 485"/>
        <xdr:cNvSpPr/>
      </xdr:nvSpPr>
      <xdr:spPr>
        <a:xfrm>
          <a:off x="10426700" y="16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145487</xdr:rowOff>
    </xdr:from>
    <xdr:ext cx="534377" cy="259045"/>
    <xdr:sp macro="" textlink="">
      <xdr:nvSpPr>
        <xdr:cNvPr id="487" name="普通建設事業費 （ うち更新整備　）該当値テキスト"/>
        <xdr:cNvSpPr txBox="1"/>
      </xdr:nvSpPr>
      <xdr:spPr>
        <a:xfrm>
          <a:off x="10528300" y="166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12928</xdr:rowOff>
    </xdr:from>
    <xdr:to>
      <xdr:col>50</xdr:col>
      <xdr:colOff>165100</xdr:colOff>
      <xdr:row>97</xdr:row>
      <xdr:rowOff>114528</xdr:rowOff>
    </xdr:to>
    <xdr:sp macro="" textlink="">
      <xdr:nvSpPr>
        <xdr:cNvPr id="488" name="楕円 487"/>
        <xdr:cNvSpPr/>
      </xdr:nvSpPr>
      <xdr:spPr>
        <a:xfrm>
          <a:off x="9588500" y="166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105655</xdr:rowOff>
    </xdr:from>
    <xdr:ext cx="534377" cy="259045"/>
    <xdr:sp macro="" textlink="">
      <xdr:nvSpPr>
        <xdr:cNvPr id="489" name="テキスト ボックス 488"/>
        <xdr:cNvSpPr txBox="1"/>
      </xdr:nvSpPr>
      <xdr:spPr>
        <a:xfrm>
          <a:off x="9372111" y="167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86592</xdr:rowOff>
    </xdr:from>
    <xdr:to>
      <xdr:col>46</xdr:col>
      <xdr:colOff>38100</xdr:colOff>
      <xdr:row>98</xdr:row>
      <xdr:rowOff>16742</xdr:rowOff>
    </xdr:to>
    <xdr:sp macro="" textlink="">
      <xdr:nvSpPr>
        <xdr:cNvPr id="490" name="楕円 489"/>
        <xdr:cNvSpPr/>
      </xdr:nvSpPr>
      <xdr:spPr>
        <a:xfrm>
          <a:off x="8699500" y="167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7869</xdr:rowOff>
    </xdr:from>
    <xdr:ext cx="534377" cy="259045"/>
    <xdr:sp macro="" textlink="">
      <xdr:nvSpPr>
        <xdr:cNvPr id="491" name="テキスト ボックス 490"/>
        <xdr:cNvSpPr txBox="1"/>
      </xdr:nvSpPr>
      <xdr:spPr>
        <a:xfrm>
          <a:off x="8483111" y="168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167168</xdr:rowOff>
    </xdr:from>
    <xdr:to>
      <xdr:col>41</xdr:col>
      <xdr:colOff>101600</xdr:colOff>
      <xdr:row>98</xdr:row>
      <xdr:rowOff>97318</xdr:rowOff>
    </xdr:to>
    <xdr:sp macro="" textlink="">
      <xdr:nvSpPr>
        <xdr:cNvPr id="492" name="楕円 491"/>
        <xdr:cNvSpPr/>
      </xdr:nvSpPr>
      <xdr:spPr>
        <a:xfrm>
          <a:off x="7810500" y="167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88445</xdr:rowOff>
    </xdr:from>
    <xdr:ext cx="534377" cy="259045"/>
    <xdr:sp macro="" textlink="">
      <xdr:nvSpPr>
        <xdr:cNvPr id="493" name="テキスト ボックス 492"/>
        <xdr:cNvSpPr txBox="1"/>
      </xdr:nvSpPr>
      <xdr:spPr>
        <a:xfrm>
          <a:off x="7594111" y="168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158536</xdr:rowOff>
    </xdr:from>
    <xdr:to>
      <xdr:col>36</xdr:col>
      <xdr:colOff>165100</xdr:colOff>
      <xdr:row>98</xdr:row>
      <xdr:rowOff>88686</xdr:rowOff>
    </xdr:to>
    <xdr:sp macro="" textlink="">
      <xdr:nvSpPr>
        <xdr:cNvPr id="494" name="楕円 493"/>
        <xdr:cNvSpPr/>
      </xdr:nvSpPr>
      <xdr:spPr>
        <a:xfrm>
          <a:off x="6921500" y="167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79813</xdr:rowOff>
    </xdr:from>
    <xdr:ext cx="534377" cy="259045"/>
    <xdr:sp macro="" textlink="">
      <xdr:nvSpPr>
        <xdr:cNvPr id="495" name="テキスト ボックス 494"/>
        <xdr:cNvSpPr txBox="1"/>
      </xdr:nvSpPr>
      <xdr:spPr>
        <a:xfrm>
          <a:off x="6705111" y="168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138747</xdr:rowOff>
    </xdr:from>
    <xdr:to>
      <xdr:col>85</xdr:col>
      <xdr:colOff>127000</xdr:colOff>
      <xdr:row>39</xdr:row>
      <xdr:rowOff>44450</xdr:rowOff>
    </xdr:to>
    <xdr:cxnSp macro="">
      <xdr:nvCxnSpPr>
        <xdr:cNvPr id="524" name="直線コネクタ 523"/>
        <xdr:cNvCxnSpPr/>
      </xdr:nvCxnSpPr>
      <xdr:spPr>
        <a:xfrm>
          <a:off x="15481300" y="6653847"/>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138747</xdr:rowOff>
    </xdr:from>
    <xdr:to>
      <xdr:col>81</xdr:col>
      <xdr:colOff>50800</xdr:colOff>
      <xdr:row>39</xdr:row>
      <xdr:rowOff>22809</xdr:rowOff>
    </xdr:to>
    <xdr:cxnSp macro="">
      <xdr:nvCxnSpPr>
        <xdr:cNvPr id="527" name="直線コネクタ 526"/>
        <xdr:cNvCxnSpPr/>
      </xdr:nvCxnSpPr>
      <xdr:spPr>
        <a:xfrm flipV="1">
          <a:off x="14592300" y="6653847"/>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22809</xdr:rowOff>
    </xdr:from>
    <xdr:to>
      <xdr:col>76</xdr:col>
      <xdr:colOff>114300</xdr:colOff>
      <xdr:row>39</xdr:row>
      <xdr:rowOff>44450</xdr:rowOff>
    </xdr:to>
    <xdr:cxnSp macro="">
      <xdr:nvCxnSpPr>
        <xdr:cNvPr id="530" name="直線コネクタ 529"/>
        <xdr:cNvCxnSpPr/>
      </xdr:nvCxnSpPr>
      <xdr:spPr>
        <a:xfrm flipV="1">
          <a:off x="13703300" y="6709359"/>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2" name="テキスト ボックス 531"/>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5" name="テキスト ボックス 534"/>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87947</xdr:rowOff>
    </xdr:from>
    <xdr:to>
      <xdr:col>81</xdr:col>
      <xdr:colOff>101600</xdr:colOff>
      <xdr:row>39</xdr:row>
      <xdr:rowOff>18097</xdr:rowOff>
    </xdr:to>
    <xdr:sp macro="" textlink="">
      <xdr:nvSpPr>
        <xdr:cNvPr id="545" name="楕円 544"/>
        <xdr:cNvSpPr/>
      </xdr:nvSpPr>
      <xdr:spPr>
        <a:xfrm>
          <a:off x="15430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9224</xdr:rowOff>
    </xdr:from>
    <xdr:ext cx="469744" cy="259045"/>
    <xdr:sp macro="" textlink="">
      <xdr:nvSpPr>
        <xdr:cNvPr id="546" name="テキスト ボックス 545"/>
        <xdr:cNvSpPr txBox="1"/>
      </xdr:nvSpPr>
      <xdr:spPr>
        <a:xfrm>
          <a:off x="15246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143459</xdr:rowOff>
    </xdr:from>
    <xdr:to>
      <xdr:col>76</xdr:col>
      <xdr:colOff>165100</xdr:colOff>
      <xdr:row>39</xdr:row>
      <xdr:rowOff>73609</xdr:rowOff>
    </xdr:to>
    <xdr:sp macro="" textlink="">
      <xdr:nvSpPr>
        <xdr:cNvPr id="547" name="楕円 546"/>
        <xdr:cNvSpPr/>
      </xdr:nvSpPr>
      <xdr:spPr>
        <a:xfrm>
          <a:off x="14541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64736</xdr:rowOff>
    </xdr:from>
    <xdr:ext cx="378565" cy="259045"/>
    <xdr:sp macro="" textlink="">
      <xdr:nvSpPr>
        <xdr:cNvPr id="548" name="テキスト ボックス 547"/>
        <xdr:cNvSpPr txBox="1"/>
      </xdr:nvSpPr>
      <xdr:spPr>
        <a:xfrm>
          <a:off x="14403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167501</xdr:rowOff>
    </xdr:from>
    <xdr:to>
      <xdr:col>85</xdr:col>
      <xdr:colOff>127000</xdr:colOff>
      <xdr:row>75</xdr:row>
      <xdr:rowOff>28931</xdr:rowOff>
    </xdr:to>
    <xdr:cxnSp macro="">
      <xdr:nvCxnSpPr>
        <xdr:cNvPr id="630" name="直線コネクタ 629"/>
        <xdr:cNvCxnSpPr/>
      </xdr:nvCxnSpPr>
      <xdr:spPr>
        <a:xfrm flipV="1">
          <a:off x="15481300" y="12854801"/>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1" name="公債費平均値テキスト"/>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154915</xdr:rowOff>
    </xdr:from>
    <xdr:to>
      <xdr:col>81</xdr:col>
      <xdr:colOff>50800</xdr:colOff>
      <xdr:row>75</xdr:row>
      <xdr:rowOff>28931</xdr:rowOff>
    </xdr:to>
    <xdr:cxnSp macro="">
      <xdr:nvCxnSpPr>
        <xdr:cNvPr id="633" name="直線コネクタ 632"/>
        <xdr:cNvCxnSpPr/>
      </xdr:nvCxnSpPr>
      <xdr:spPr>
        <a:xfrm>
          <a:off x="14592300" y="12842215"/>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5" name="テキスト ボックス 634"/>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101397</xdr:rowOff>
    </xdr:from>
    <xdr:to>
      <xdr:col>76</xdr:col>
      <xdr:colOff>114300</xdr:colOff>
      <xdr:row>74</xdr:row>
      <xdr:rowOff>154915</xdr:rowOff>
    </xdr:to>
    <xdr:cxnSp macro="">
      <xdr:nvCxnSpPr>
        <xdr:cNvPr id="636" name="直線コネクタ 635"/>
        <xdr:cNvCxnSpPr/>
      </xdr:nvCxnSpPr>
      <xdr:spPr>
        <a:xfrm>
          <a:off x="13703300" y="12788697"/>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8" name="テキスト ボックス 637"/>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22314</xdr:rowOff>
    </xdr:from>
    <xdr:to>
      <xdr:col>71</xdr:col>
      <xdr:colOff>177800</xdr:colOff>
      <xdr:row>74</xdr:row>
      <xdr:rowOff>101397</xdr:rowOff>
    </xdr:to>
    <xdr:cxnSp macro="">
      <xdr:nvCxnSpPr>
        <xdr:cNvPr id="639" name="直線コネクタ 638"/>
        <xdr:cNvCxnSpPr/>
      </xdr:nvCxnSpPr>
      <xdr:spPr>
        <a:xfrm>
          <a:off x="12814300" y="12709614"/>
          <a:ext cx="889000" cy="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65815</xdr:rowOff>
    </xdr:from>
    <xdr:ext cx="534377" cy="259045"/>
    <xdr:sp macro="" textlink="">
      <xdr:nvSpPr>
        <xdr:cNvPr id="641" name="テキスト ボックス 640"/>
        <xdr:cNvSpPr txBox="1"/>
      </xdr:nvSpPr>
      <xdr:spPr>
        <a:xfrm>
          <a:off x="13436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77678</xdr:rowOff>
    </xdr:from>
    <xdr:ext cx="534377" cy="259045"/>
    <xdr:sp macro="" textlink="">
      <xdr:nvSpPr>
        <xdr:cNvPr id="643" name="テキスト ボックス 642"/>
        <xdr:cNvSpPr txBox="1"/>
      </xdr:nvSpPr>
      <xdr:spPr>
        <a:xfrm>
          <a:off x="12547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116701</xdr:rowOff>
    </xdr:from>
    <xdr:to>
      <xdr:col>85</xdr:col>
      <xdr:colOff>177800</xdr:colOff>
      <xdr:row>75</xdr:row>
      <xdr:rowOff>46851</xdr:rowOff>
    </xdr:to>
    <xdr:sp macro="" textlink="">
      <xdr:nvSpPr>
        <xdr:cNvPr id="649" name="楕円 648"/>
        <xdr:cNvSpPr/>
      </xdr:nvSpPr>
      <xdr:spPr>
        <a:xfrm>
          <a:off x="16268700" y="128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95128</xdr:rowOff>
    </xdr:from>
    <xdr:ext cx="534377" cy="259045"/>
    <xdr:sp macro="" textlink="">
      <xdr:nvSpPr>
        <xdr:cNvPr id="650" name="公債費該当値テキスト"/>
        <xdr:cNvSpPr txBox="1"/>
      </xdr:nvSpPr>
      <xdr:spPr>
        <a:xfrm>
          <a:off x="16370300" y="1278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149581</xdr:rowOff>
    </xdr:from>
    <xdr:to>
      <xdr:col>81</xdr:col>
      <xdr:colOff>101600</xdr:colOff>
      <xdr:row>75</xdr:row>
      <xdr:rowOff>79731</xdr:rowOff>
    </xdr:to>
    <xdr:sp macro="" textlink="">
      <xdr:nvSpPr>
        <xdr:cNvPr id="651" name="楕円 650"/>
        <xdr:cNvSpPr/>
      </xdr:nvSpPr>
      <xdr:spPr>
        <a:xfrm>
          <a:off x="15430500" y="128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70858</xdr:rowOff>
    </xdr:from>
    <xdr:ext cx="534377" cy="259045"/>
    <xdr:sp macro="" textlink="">
      <xdr:nvSpPr>
        <xdr:cNvPr id="652" name="テキスト ボックス 651"/>
        <xdr:cNvSpPr txBox="1"/>
      </xdr:nvSpPr>
      <xdr:spPr>
        <a:xfrm>
          <a:off x="15214111" y="129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104115</xdr:rowOff>
    </xdr:from>
    <xdr:to>
      <xdr:col>76</xdr:col>
      <xdr:colOff>165100</xdr:colOff>
      <xdr:row>75</xdr:row>
      <xdr:rowOff>34265</xdr:rowOff>
    </xdr:to>
    <xdr:sp macro="" textlink="">
      <xdr:nvSpPr>
        <xdr:cNvPr id="653" name="楕円 652"/>
        <xdr:cNvSpPr/>
      </xdr:nvSpPr>
      <xdr:spPr>
        <a:xfrm>
          <a:off x="14541500" y="127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50792</xdr:rowOff>
    </xdr:from>
    <xdr:ext cx="534377" cy="259045"/>
    <xdr:sp macro="" textlink="">
      <xdr:nvSpPr>
        <xdr:cNvPr id="654" name="テキスト ボックス 653"/>
        <xdr:cNvSpPr txBox="1"/>
      </xdr:nvSpPr>
      <xdr:spPr>
        <a:xfrm>
          <a:off x="14325111" y="125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50597</xdr:rowOff>
    </xdr:from>
    <xdr:to>
      <xdr:col>72</xdr:col>
      <xdr:colOff>38100</xdr:colOff>
      <xdr:row>74</xdr:row>
      <xdr:rowOff>152197</xdr:rowOff>
    </xdr:to>
    <xdr:sp macro="" textlink="">
      <xdr:nvSpPr>
        <xdr:cNvPr id="655" name="楕円 654"/>
        <xdr:cNvSpPr/>
      </xdr:nvSpPr>
      <xdr:spPr>
        <a:xfrm>
          <a:off x="13652500" y="127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168724</xdr:rowOff>
    </xdr:from>
    <xdr:ext cx="534377" cy="259045"/>
    <xdr:sp macro="" textlink="">
      <xdr:nvSpPr>
        <xdr:cNvPr id="656" name="テキスト ボックス 655"/>
        <xdr:cNvSpPr txBox="1"/>
      </xdr:nvSpPr>
      <xdr:spPr>
        <a:xfrm>
          <a:off x="13436111" y="125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142964</xdr:rowOff>
    </xdr:from>
    <xdr:to>
      <xdr:col>67</xdr:col>
      <xdr:colOff>101600</xdr:colOff>
      <xdr:row>74</xdr:row>
      <xdr:rowOff>73114</xdr:rowOff>
    </xdr:to>
    <xdr:sp macro="" textlink="">
      <xdr:nvSpPr>
        <xdr:cNvPr id="657" name="楕円 656"/>
        <xdr:cNvSpPr/>
      </xdr:nvSpPr>
      <xdr:spPr>
        <a:xfrm>
          <a:off x="12763500" y="126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89641</xdr:rowOff>
    </xdr:from>
    <xdr:ext cx="534377" cy="259045"/>
    <xdr:sp macro="" textlink="">
      <xdr:nvSpPr>
        <xdr:cNvPr id="658" name="テキスト ボックス 657"/>
        <xdr:cNvSpPr txBox="1"/>
      </xdr:nvSpPr>
      <xdr:spPr>
        <a:xfrm>
          <a:off x="12547111" y="124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150053</xdr:rowOff>
    </xdr:from>
    <xdr:to>
      <xdr:col>85</xdr:col>
      <xdr:colOff>127000</xdr:colOff>
      <xdr:row>91</xdr:row>
      <xdr:rowOff>26363</xdr:rowOff>
    </xdr:to>
    <xdr:cxnSp macro="">
      <xdr:nvCxnSpPr>
        <xdr:cNvPr id="689" name="直線コネクタ 688"/>
        <xdr:cNvCxnSpPr/>
      </xdr:nvCxnSpPr>
      <xdr:spPr>
        <a:xfrm>
          <a:off x="15481300" y="15580553"/>
          <a:ext cx="838200" cy="4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0" name="積立金平均値テキスト"/>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150053</xdr:rowOff>
    </xdr:from>
    <xdr:to>
      <xdr:col>81</xdr:col>
      <xdr:colOff>50800</xdr:colOff>
      <xdr:row>94</xdr:row>
      <xdr:rowOff>135144</xdr:rowOff>
    </xdr:to>
    <xdr:cxnSp macro="">
      <xdr:nvCxnSpPr>
        <xdr:cNvPr id="692" name="直線コネクタ 691"/>
        <xdr:cNvCxnSpPr/>
      </xdr:nvCxnSpPr>
      <xdr:spPr>
        <a:xfrm flipV="1">
          <a:off x="14592300" y="15580553"/>
          <a:ext cx="889000" cy="6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4" name="テキスト ボックス 693"/>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135144</xdr:rowOff>
    </xdr:from>
    <xdr:to>
      <xdr:col>76</xdr:col>
      <xdr:colOff>114300</xdr:colOff>
      <xdr:row>96</xdr:row>
      <xdr:rowOff>51020</xdr:rowOff>
    </xdr:to>
    <xdr:cxnSp macro="">
      <xdr:nvCxnSpPr>
        <xdr:cNvPr id="695" name="直線コネクタ 694"/>
        <xdr:cNvCxnSpPr/>
      </xdr:nvCxnSpPr>
      <xdr:spPr>
        <a:xfrm flipV="1">
          <a:off x="13703300" y="16251444"/>
          <a:ext cx="889000" cy="2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7" name="テキスト ボックス 696"/>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99369</xdr:rowOff>
    </xdr:from>
    <xdr:to>
      <xdr:col>71</xdr:col>
      <xdr:colOff>177800</xdr:colOff>
      <xdr:row>96</xdr:row>
      <xdr:rowOff>51020</xdr:rowOff>
    </xdr:to>
    <xdr:cxnSp macro="">
      <xdr:nvCxnSpPr>
        <xdr:cNvPr id="698" name="直線コネクタ 697"/>
        <xdr:cNvCxnSpPr/>
      </xdr:nvCxnSpPr>
      <xdr:spPr>
        <a:xfrm>
          <a:off x="12814300" y="16387119"/>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159323</xdr:rowOff>
    </xdr:from>
    <xdr:ext cx="534377" cy="259045"/>
    <xdr:sp macro="" textlink="">
      <xdr:nvSpPr>
        <xdr:cNvPr id="700" name="テキスト ボックス 699"/>
        <xdr:cNvSpPr txBox="1"/>
      </xdr:nvSpPr>
      <xdr:spPr>
        <a:xfrm>
          <a:off x="13436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128788</xdr:rowOff>
    </xdr:from>
    <xdr:ext cx="534377" cy="259045"/>
    <xdr:sp macro="" textlink="">
      <xdr:nvSpPr>
        <xdr:cNvPr id="702" name="テキスト ボックス 701"/>
        <xdr:cNvSpPr txBox="1"/>
      </xdr:nvSpPr>
      <xdr:spPr>
        <a:xfrm>
          <a:off x="12547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147013</xdr:rowOff>
    </xdr:from>
    <xdr:to>
      <xdr:col>85</xdr:col>
      <xdr:colOff>177800</xdr:colOff>
      <xdr:row>91</xdr:row>
      <xdr:rowOff>77163</xdr:rowOff>
    </xdr:to>
    <xdr:sp macro="" textlink="">
      <xdr:nvSpPr>
        <xdr:cNvPr id="708" name="楕円 707"/>
        <xdr:cNvSpPr/>
      </xdr:nvSpPr>
      <xdr:spPr>
        <a:xfrm>
          <a:off x="16268700" y="155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61940</xdr:rowOff>
    </xdr:from>
    <xdr:ext cx="534377" cy="259045"/>
    <xdr:sp macro="" textlink="">
      <xdr:nvSpPr>
        <xdr:cNvPr id="709" name="積立金該当値テキスト"/>
        <xdr:cNvSpPr txBox="1"/>
      </xdr:nvSpPr>
      <xdr:spPr>
        <a:xfrm>
          <a:off x="16370300" y="154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99253</xdr:rowOff>
    </xdr:from>
    <xdr:to>
      <xdr:col>81</xdr:col>
      <xdr:colOff>101600</xdr:colOff>
      <xdr:row>91</xdr:row>
      <xdr:rowOff>29403</xdr:rowOff>
    </xdr:to>
    <xdr:sp macro="" textlink="">
      <xdr:nvSpPr>
        <xdr:cNvPr id="710" name="楕円 709"/>
        <xdr:cNvSpPr/>
      </xdr:nvSpPr>
      <xdr:spPr>
        <a:xfrm>
          <a:off x="15430500" y="15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45930</xdr:rowOff>
    </xdr:from>
    <xdr:ext cx="534377" cy="259045"/>
    <xdr:sp macro="" textlink="">
      <xdr:nvSpPr>
        <xdr:cNvPr id="711" name="テキスト ボックス 710"/>
        <xdr:cNvSpPr txBox="1"/>
      </xdr:nvSpPr>
      <xdr:spPr>
        <a:xfrm>
          <a:off x="15214111" y="15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84344</xdr:rowOff>
    </xdr:from>
    <xdr:to>
      <xdr:col>76</xdr:col>
      <xdr:colOff>165100</xdr:colOff>
      <xdr:row>95</xdr:row>
      <xdr:rowOff>14494</xdr:rowOff>
    </xdr:to>
    <xdr:sp macro="" textlink="">
      <xdr:nvSpPr>
        <xdr:cNvPr id="712" name="楕円 711"/>
        <xdr:cNvSpPr/>
      </xdr:nvSpPr>
      <xdr:spPr>
        <a:xfrm>
          <a:off x="14541500" y="162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31021</xdr:rowOff>
    </xdr:from>
    <xdr:ext cx="534377" cy="259045"/>
    <xdr:sp macro="" textlink="">
      <xdr:nvSpPr>
        <xdr:cNvPr id="713" name="テキスト ボックス 712"/>
        <xdr:cNvSpPr txBox="1"/>
      </xdr:nvSpPr>
      <xdr:spPr>
        <a:xfrm>
          <a:off x="14325111" y="159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220</xdr:rowOff>
    </xdr:from>
    <xdr:to>
      <xdr:col>72</xdr:col>
      <xdr:colOff>38100</xdr:colOff>
      <xdr:row>96</xdr:row>
      <xdr:rowOff>101820</xdr:rowOff>
    </xdr:to>
    <xdr:sp macro="" textlink="">
      <xdr:nvSpPr>
        <xdr:cNvPr id="714" name="楕円 713"/>
        <xdr:cNvSpPr/>
      </xdr:nvSpPr>
      <xdr:spPr>
        <a:xfrm>
          <a:off x="13652500" y="16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118347</xdr:rowOff>
    </xdr:from>
    <xdr:ext cx="534377" cy="259045"/>
    <xdr:sp macro="" textlink="">
      <xdr:nvSpPr>
        <xdr:cNvPr id="715" name="テキスト ボックス 714"/>
        <xdr:cNvSpPr txBox="1"/>
      </xdr:nvSpPr>
      <xdr:spPr>
        <a:xfrm>
          <a:off x="13436111" y="162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48569</xdr:rowOff>
    </xdr:from>
    <xdr:to>
      <xdr:col>67</xdr:col>
      <xdr:colOff>101600</xdr:colOff>
      <xdr:row>95</xdr:row>
      <xdr:rowOff>150169</xdr:rowOff>
    </xdr:to>
    <xdr:sp macro="" textlink="">
      <xdr:nvSpPr>
        <xdr:cNvPr id="716" name="楕円 715"/>
        <xdr:cNvSpPr/>
      </xdr:nvSpPr>
      <xdr:spPr>
        <a:xfrm>
          <a:off x="12763500" y="16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166696</xdr:rowOff>
    </xdr:from>
    <xdr:ext cx="534377" cy="259045"/>
    <xdr:sp macro="" textlink="">
      <xdr:nvSpPr>
        <xdr:cNvPr id="717" name="テキスト ボックス 716"/>
        <xdr:cNvSpPr txBox="1"/>
      </xdr:nvSpPr>
      <xdr:spPr>
        <a:xfrm>
          <a:off x="12547111" y="1611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124887</xdr:rowOff>
    </xdr:from>
    <xdr:to>
      <xdr:col>116</xdr:col>
      <xdr:colOff>63500</xdr:colOff>
      <xdr:row>38</xdr:row>
      <xdr:rowOff>139700</xdr:rowOff>
    </xdr:to>
    <xdr:cxnSp macro="">
      <xdr:nvCxnSpPr>
        <xdr:cNvPr id="744" name="直線コネクタ 743"/>
        <xdr:cNvCxnSpPr/>
      </xdr:nvCxnSpPr>
      <xdr:spPr>
        <a:xfrm flipV="1">
          <a:off x="21323300" y="6639987"/>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9" name="テキスト ボックス 748"/>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114051</xdr:rowOff>
    </xdr:from>
    <xdr:to>
      <xdr:col>107</xdr:col>
      <xdr:colOff>50800</xdr:colOff>
      <xdr:row>38</xdr:row>
      <xdr:rowOff>139700</xdr:rowOff>
    </xdr:to>
    <xdr:cxnSp macro="">
      <xdr:nvCxnSpPr>
        <xdr:cNvPr id="750" name="直線コネクタ 749"/>
        <xdr:cNvCxnSpPr/>
      </xdr:nvCxnSpPr>
      <xdr:spPr>
        <a:xfrm>
          <a:off x="19545300" y="662915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2" name="テキスト ボックス 751"/>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114051</xdr:rowOff>
    </xdr:from>
    <xdr:to>
      <xdr:col>102</xdr:col>
      <xdr:colOff>114300</xdr:colOff>
      <xdr:row>38</xdr:row>
      <xdr:rowOff>139700</xdr:rowOff>
    </xdr:to>
    <xdr:cxnSp macro="">
      <xdr:nvCxnSpPr>
        <xdr:cNvPr id="753" name="直線コネクタ 752"/>
        <xdr:cNvCxnSpPr/>
      </xdr:nvCxnSpPr>
      <xdr:spPr>
        <a:xfrm flipV="1">
          <a:off x="18656300" y="662915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5" name="テキスト ボックス 754"/>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7" name="テキスト ボックス 756"/>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74087</xdr:rowOff>
    </xdr:from>
    <xdr:to>
      <xdr:col>116</xdr:col>
      <xdr:colOff>114300</xdr:colOff>
      <xdr:row>39</xdr:row>
      <xdr:rowOff>4237</xdr:rowOff>
    </xdr:to>
    <xdr:sp macro="" textlink="">
      <xdr:nvSpPr>
        <xdr:cNvPr id="763" name="楕円 762"/>
        <xdr:cNvSpPr/>
      </xdr:nvSpPr>
      <xdr:spPr>
        <a:xfrm>
          <a:off x="22110700" y="65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160464</xdr:rowOff>
    </xdr:from>
    <xdr:ext cx="378565" cy="259045"/>
    <xdr:sp macro="" textlink="">
      <xdr:nvSpPr>
        <xdr:cNvPr id="764" name="投資及び出資金該当値テキスト"/>
        <xdr:cNvSpPr txBox="1"/>
      </xdr:nvSpPr>
      <xdr:spPr>
        <a:xfrm>
          <a:off x="22212300" y="650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63251</xdr:rowOff>
    </xdr:from>
    <xdr:to>
      <xdr:col>102</xdr:col>
      <xdr:colOff>165100</xdr:colOff>
      <xdr:row>38</xdr:row>
      <xdr:rowOff>164851</xdr:rowOff>
    </xdr:to>
    <xdr:sp macro="" textlink="">
      <xdr:nvSpPr>
        <xdr:cNvPr id="769" name="楕円 768"/>
        <xdr:cNvSpPr/>
      </xdr:nvSpPr>
      <xdr:spPr>
        <a:xfrm>
          <a:off x="19494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155978</xdr:rowOff>
    </xdr:from>
    <xdr:ext cx="378565" cy="259045"/>
    <xdr:sp macro="" textlink="">
      <xdr:nvSpPr>
        <xdr:cNvPr id="770" name="テキスト ボックス 769"/>
        <xdr:cNvSpPr txBox="1"/>
      </xdr:nvSpPr>
      <xdr:spPr>
        <a:xfrm>
          <a:off x="19356017" y="667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127859</xdr:rowOff>
    </xdr:from>
    <xdr:to>
      <xdr:col>116</xdr:col>
      <xdr:colOff>63500</xdr:colOff>
      <xdr:row>58</xdr:row>
      <xdr:rowOff>127950</xdr:rowOff>
    </xdr:to>
    <xdr:cxnSp macro="">
      <xdr:nvCxnSpPr>
        <xdr:cNvPr id="799" name="直線コネクタ 798"/>
        <xdr:cNvCxnSpPr/>
      </xdr:nvCxnSpPr>
      <xdr:spPr>
        <a:xfrm flipV="1">
          <a:off x="21323300" y="1007195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122144</xdr:rowOff>
    </xdr:from>
    <xdr:to>
      <xdr:col>111</xdr:col>
      <xdr:colOff>177800</xdr:colOff>
      <xdr:row>58</xdr:row>
      <xdr:rowOff>127950</xdr:rowOff>
    </xdr:to>
    <xdr:cxnSp macro="">
      <xdr:nvCxnSpPr>
        <xdr:cNvPr id="802" name="直線コネクタ 801"/>
        <xdr:cNvCxnSpPr/>
      </xdr:nvCxnSpPr>
      <xdr:spPr>
        <a:xfrm>
          <a:off x="20434300" y="1006624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119263</xdr:rowOff>
    </xdr:from>
    <xdr:to>
      <xdr:col>107</xdr:col>
      <xdr:colOff>50800</xdr:colOff>
      <xdr:row>58</xdr:row>
      <xdr:rowOff>122144</xdr:rowOff>
    </xdr:to>
    <xdr:cxnSp macro="">
      <xdr:nvCxnSpPr>
        <xdr:cNvPr id="805" name="直線コネクタ 804"/>
        <xdr:cNvCxnSpPr/>
      </xdr:nvCxnSpPr>
      <xdr:spPr>
        <a:xfrm>
          <a:off x="19545300" y="1006336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7" name="テキスト ボックス 806"/>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113594</xdr:rowOff>
    </xdr:from>
    <xdr:to>
      <xdr:col>102</xdr:col>
      <xdr:colOff>114300</xdr:colOff>
      <xdr:row>58</xdr:row>
      <xdr:rowOff>119263</xdr:rowOff>
    </xdr:to>
    <xdr:cxnSp macro="">
      <xdr:nvCxnSpPr>
        <xdr:cNvPr id="808" name="直線コネクタ 807"/>
        <xdr:cNvCxnSpPr/>
      </xdr:nvCxnSpPr>
      <xdr:spPr>
        <a:xfrm>
          <a:off x="18656300" y="1005769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0" name="テキスト ボックス 809"/>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2" name="テキスト ボックス 811"/>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77059</xdr:rowOff>
    </xdr:from>
    <xdr:to>
      <xdr:col>116</xdr:col>
      <xdr:colOff>114300</xdr:colOff>
      <xdr:row>59</xdr:row>
      <xdr:rowOff>7209</xdr:rowOff>
    </xdr:to>
    <xdr:sp macro="" textlink="">
      <xdr:nvSpPr>
        <xdr:cNvPr id="818" name="楕円 817"/>
        <xdr:cNvSpPr/>
      </xdr:nvSpPr>
      <xdr:spPr>
        <a:xfrm>
          <a:off x="22110700" y="100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163436</xdr:rowOff>
    </xdr:from>
    <xdr:ext cx="378565" cy="259045"/>
    <xdr:sp macro="" textlink="">
      <xdr:nvSpPr>
        <xdr:cNvPr id="819" name="貸付金該当値テキスト"/>
        <xdr:cNvSpPr txBox="1"/>
      </xdr:nvSpPr>
      <xdr:spPr>
        <a:xfrm>
          <a:off x="22212300" y="993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77150</xdr:rowOff>
    </xdr:from>
    <xdr:to>
      <xdr:col>112</xdr:col>
      <xdr:colOff>38100</xdr:colOff>
      <xdr:row>59</xdr:row>
      <xdr:rowOff>7300</xdr:rowOff>
    </xdr:to>
    <xdr:sp macro="" textlink="">
      <xdr:nvSpPr>
        <xdr:cNvPr id="820" name="楕円 819"/>
        <xdr:cNvSpPr/>
      </xdr:nvSpPr>
      <xdr:spPr>
        <a:xfrm>
          <a:off x="21272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169877</xdr:rowOff>
    </xdr:from>
    <xdr:ext cx="378565" cy="259045"/>
    <xdr:sp macro="" textlink="">
      <xdr:nvSpPr>
        <xdr:cNvPr id="821" name="テキスト ボックス 820"/>
        <xdr:cNvSpPr txBox="1"/>
      </xdr:nvSpPr>
      <xdr:spPr>
        <a:xfrm>
          <a:off x="21134017" y="1011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71344</xdr:rowOff>
    </xdr:from>
    <xdr:to>
      <xdr:col>107</xdr:col>
      <xdr:colOff>101600</xdr:colOff>
      <xdr:row>59</xdr:row>
      <xdr:rowOff>1494</xdr:rowOff>
    </xdr:to>
    <xdr:sp macro="" textlink="">
      <xdr:nvSpPr>
        <xdr:cNvPr id="822" name="楕円 821"/>
        <xdr:cNvSpPr/>
      </xdr:nvSpPr>
      <xdr:spPr>
        <a:xfrm>
          <a:off x="20383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164071</xdr:rowOff>
    </xdr:from>
    <xdr:ext cx="378565" cy="259045"/>
    <xdr:sp macro="" textlink="">
      <xdr:nvSpPr>
        <xdr:cNvPr id="823" name="テキスト ボックス 822"/>
        <xdr:cNvSpPr txBox="1"/>
      </xdr:nvSpPr>
      <xdr:spPr>
        <a:xfrm>
          <a:off x="20245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68463</xdr:rowOff>
    </xdr:from>
    <xdr:to>
      <xdr:col>102</xdr:col>
      <xdr:colOff>165100</xdr:colOff>
      <xdr:row>58</xdr:row>
      <xdr:rowOff>170063</xdr:rowOff>
    </xdr:to>
    <xdr:sp macro="" textlink="">
      <xdr:nvSpPr>
        <xdr:cNvPr id="824" name="楕円 823"/>
        <xdr:cNvSpPr/>
      </xdr:nvSpPr>
      <xdr:spPr>
        <a:xfrm>
          <a:off x="194945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161190</xdr:rowOff>
    </xdr:from>
    <xdr:ext cx="378565" cy="259045"/>
    <xdr:sp macro="" textlink="">
      <xdr:nvSpPr>
        <xdr:cNvPr id="825" name="テキスト ボックス 824"/>
        <xdr:cNvSpPr txBox="1"/>
      </xdr:nvSpPr>
      <xdr:spPr>
        <a:xfrm>
          <a:off x="19356017" y="1010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62794</xdr:rowOff>
    </xdr:from>
    <xdr:to>
      <xdr:col>98</xdr:col>
      <xdr:colOff>38100</xdr:colOff>
      <xdr:row>58</xdr:row>
      <xdr:rowOff>164394</xdr:rowOff>
    </xdr:to>
    <xdr:sp macro="" textlink="">
      <xdr:nvSpPr>
        <xdr:cNvPr id="826" name="楕円 825"/>
        <xdr:cNvSpPr/>
      </xdr:nvSpPr>
      <xdr:spPr>
        <a:xfrm>
          <a:off x="18605500" y="100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155521</xdr:rowOff>
    </xdr:from>
    <xdr:ext cx="378565" cy="259045"/>
    <xdr:sp macro="" textlink="">
      <xdr:nvSpPr>
        <xdr:cNvPr id="827" name="テキスト ボックス 826"/>
        <xdr:cNvSpPr txBox="1"/>
      </xdr:nvSpPr>
      <xdr:spPr>
        <a:xfrm>
          <a:off x="18467017" y="1009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62337</xdr:rowOff>
    </xdr:from>
    <xdr:to>
      <xdr:col>116</xdr:col>
      <xdr:colOff>63500</xdr:colOff>
      <xdr:row>76</xdr:row>
      <xdr:rowOff>69920</xdr:rowOff>
    </xdr:to>
    <xdr:cxnSp macro="">
      <xdr:nvCxnSpPr>
        <xdr:cNvPr id="857" name="直線コネクタ 856"/>
        <xdr:cNvCxnSpPr/>
      </xdr:nvCxnSpPr>
      <xdr:spPr>
        <a:xfrm>
          <a:off x="21323300" y="13092537"/>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8" name="繰出金平均値テキスト"/>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62337</xdr:rowOff>
    </xdr:from>
    <xdr:to>
      <xdr:col>111</xdr:col>
      <xdr:colOff>177800</xdr:colOff>
      <xdr:row>76</xdr:row>
      <xdr:rowOff>123374</xdr:rowOff>
    </xdr:to>
    <xdr:cxnSp macro="">
      <xdr:nvCxnSpPr>
        <xdr:cNvPr id="860" name="直線コネクタ 859"/>
        <xdr:cNvCxnSpPr/>
      </xdr:nvCxnSpPr>
      <xdr:spPr>
        <a:xfrm flipV="1">
          <a:off x="20434300" y="13092537"/>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2" name="テキスト ボックス 861"/>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123374</xdr:rowOff>
    </xdr:from>
    <xdr:to>
      <xdr:col>107</xdr:col>
      <xdr:colOff>50800</xdr:colOff>
      <xdr:row>77</xdr:row>
      <xdr:rowOff>13570</xdr:rowOff>
    </xdr:to>
    <xdr:cxnSp macro="">
      <xdr:nvCxnSpPr>
        <xdr:cNvPr id="863" name="直線コネクタ 862"/>
        <xdr:cNvCxnSpPr/>
      </xdr:nvCxnSpPr>
      <xdr:spPr>
        <a:xfrm flipV="1">
          <a:off x="19545300" y="1315357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5" name="テキスト ボックス 864"/>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13570</xdr:rowOff>
    </xdr:from>
    <xdr:to>
      <xdr:col>102</xdr:col>
      <xdr:colOff>114300</xdr:colOff>
      <xdr:row>77</xdr:row>
      <xdr:rowOff>15456</xdr:rowOff>
    </xdr:to>
    <xdr:cxnSp macro="">
      <xdr:nvCxnSpPr>
        <xdr:cNvPr id="866" name="直線コネクタ 865"/>
        <xdr:cNvCxnSpPr/>
      </xdr:nvCxnSpPr>
      <xdr:spPr>
        <a:xfrm flipV="1">
          <a:off x="18656300" y="1321522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8" name="テキスト ボックス 867"/>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70" name="テキスト ボックス 869"/>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19120</xdr:rowOff>
    </xdr:from>
    <xdr:to>
      <xdr:col>116</xdr:col>
      <xdr:colOff>114300</xdr:colOff>
      <xdr:row>76</xdr:row>
      <xdr:rowOff>120720</xdr:rowOff>
    </xdr:to>
    <xdr:sp macro="" textlink="">
      <xdr:nvSpPr>
        <xdr:cNvPr id="876" name="楕円 875"/>
        <xdr:cNvSpPr/>
      </xdr:nvSpPr>
      <xdr:spPr>
        <a:xfrm>
          <a:off x="22110700" y="130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168997</xdr:rowOff>
    </xdr:from>
    <xdr:ext cx="534377" cy="259045"/>
    <xdr:sp macro="" textlink="">
      <xdr:nvSpPr>
        <xdr:cNvPr id="877" name="繰出金該当値テキスト"/>
        <xdr:cNvSpPr txBox="1"/>
      </xdr:nvSpPr>
      <xdr:spPr>
        <a:xfrm>
          <a:off x="22212300" y="130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11537</xdr:rowOff>
    </xdr:from>
    <xdr:to>
      <xdr:col>112</xdr:col>
      <xdr:colOff>38100</xdr:colOff>
      <xdr:row>76</xdr:row>
      <xdr:rowOff>113137</xdr:rowOff>
    </xdr:to>
    <xdr:sp macro="" textlink="">
      <xdr:nvSpPr>
        <xdr:cNvPr id="878" name="楕円 877"/>
        <xdr:cNvSpPr/>
      </xdr:nvSpPr>
      <xdr:spPr>
        <a:xfrm>
          <a:off x="21272500" y="130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104264</xdr:rowOff>
    </xdr:from>
    <xdr:ext cx="534377" cy="259045"/>
    <xdr:sp macro="" textlink="">
      <xdr:nvSpPr>
        <xdr:cNvPr id="879" name="テキスト ボックス 878"/>
        <xdr:cNvSpPr txBox="1"/>
      </xdr:nvSpPr>
      <xdr:spPr>
        <a:xfrm>
          <a:off x="21056111" y="131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72574</xdr:rowOff>
    </xdr:from>
    <xdr:to>
      <xdr:col>107</xdr:col>
      <xdr:colOff>101600</xdr:colOff>
      <xdr:row>77</xdr:row>
      <xdr:rowOff>2724</xdr:rowOff>
    </xdr:to>
    <xdr:sp macro="" textlink="">
      <xdr:nvSpPr>
        <xdr:cNvPr id="880" name="楕円 879"/>
        <xdr:cNvSpPr/>
      </xdr:nvSpPr>
      <xdr:spPr>
        <a:xfrm>
          <a:off x="203835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165301</xdr:rowOff>
    </xdr:from>
    <xdr:ext cx="534377" cy="259045"/>
    <xdr:sp macro="" textlink="">
      <xdr:nvSpPr>
        <xdr:cNvPr id="881" name="テキスト ボックス 880"/>
        <xdr:cNvSpPr txBox="1"/>
      </xdr:nvSpPr>
      <xdr:spPr>
        <a:xfrm>
          <a:off x="20167111" y="131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134220</xdr:rowOff>
    </xdr:from>
    <xdr:to>
      <xdr:col>102</xdr:col>
      <xdr:colOff>165100</xdr:colOff>
      <xdr:row>77</xdr:row>
      <xdr:rowOff>64370</xdr:rowOff>
    </xdr:to>
    <xdr:sp macro="" textlink="">
      <xdr:nvSpPr>
        <xdr:cNvPr id="882" name="楕円 881"/>
        <xdr:cNvSpPr/>
      </xdr:nvSpPr>
      <xdr:spPr>
        <a:xfrm>
          <a:off x="19494500" y="13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55497</xdr:rowOff>
    </xdr:from>
    <xdr:ext cx="534377" cy="259045"/>
    <xdr:sp macro="" textlink="">
      <xdr:nvSpPr>
        <xdr:cNvPr id="883" name="テキスト ボックス 882"/>
        <xdr:cNvSpPr txBox="1"/>
      </xdr:nvSpPr>
      <xdr:spPr>
        <a:xfrm>
          <a:off x="19278111" y="13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136106</xdr:rowOff>
    </xdr:from>
    <xdr:to>
      <xdr:col>98</xdr:col>
      <xdr:colOff>38100</xdr:colOff>
      <xdr:row>77</xdr:row>
      <xdr:rowOff>66256</xdr:rowOff>
    </xdr:to>
    <xdr:sp macro="" textlink="">
      <xdr:nvSpPr>
        <xdr:cNvPr id="884" name="楕円 883"/>
        <xdr:cNvSpPr/>
      </xdr:nvSpPr>
      <xdr:spPr>
        <a:xfrm>
          <a:off x="18605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57383</xdr:rowOff>
    </xdr:from>
    <xdr:ext cx="534377" cy="259045"/>
    <xdr:sp macro="" textlink="">
      <xdr:nvSpPr>
        <xdr:cNvPr id="885" name="テキスト ボックス 884"/>
        <xdr:cNvSpPr txBox="1"/>
      </xdr:nvSpPr>
      <xdr:spPr>
        <a:xfrm>
          <a:off x="18389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695,632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71,404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義務的経費である人件費は住民一人当たり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100,016</a:t>
          </a:r>
          <a:r>
            <a:rPr kumimoji="1" lang="ja-JP" altLang="en-US" sz="1300">
              <a:latin typeface="ＭＳ Ｐゴシック" panose="020B0600070205080204" pitchFamily="50" charset="-128"/>
              <a:ea typeface="ＭＳ Ｐゴシック" panose="020B0600070205080204" pitchFamily="50" charset="-128"/>
            </a:rPr>
            <a:t>円となっており、類似団体平均に近い数値となっているが、年々コストの増加が続いている。公債費は住民一人当たり</a:t>
          </a:r>
          <a:r>
            <a:rPr kumimoji="1" lang="en-US" altLang="ja-JP" sz="1300">
              <a:latin typeface="ＭＳ Ｐゴシック" panose="020B0600070205080204" pitchFamily="50" charset="-128"/>
              <a:ea typeface="ＭＳ Ｐゴシック" panose="020B0600070205080204" pitchFamily="50" charset="-128"/>
            </a:rPr>
            <a:t>57,811</a:t>
          </a:r>
          <a:r>
            <a:rPr kumimoji="1" lang="ja-JP" altLang="en-US" sz="1300">
              <a:latin typeface="ＭＳ Ｐゴシック" panose="020B0600070205080204" pitchFamily="50" charset="-128"/>
              <a:ea typeface="ＭＳ Ｐゴシック" panose="020B0600070205080204" pitchFamily="50" charset="-128"/>
            </a:rPr>
            <a:t>円で、昨年度に続き類似団体平均を下回った。扶助費については、住民一人当たり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106,328</a:t>
          </a:r>
          <a:r>
            <a:rPr kumimoji="1" lang="ja-JP" altLang="en-US" sz="1300">
              <a:latin typeface="ＭＳ Ｐゴシック" panose="020B0600070205080204" pitchFamily="50" charset="-128"/>
              <a:ea typeface="ＭＳ Ｐゴシック" panose="020B0600070205080204" pitchFamily="50" charset="-128"/>
            </a:rPr>
            <a:t>円で、子育て世帯への臨時特別給付や住民税非課税世帯等に対する臨時特別給付などによる増の影響が大きく、前年度比</a:t>
          </a:r>
          <a:r>
            <a:rPr kumimoji="1" lang="en-US" altLang="ja-JP" sz="1300">
              <a:latin typeface="ＭＳ Ｐゴシック" panose="020B0600070205080204" pitchFamily="50" charset="-128"/>
              <a:ea typeface="ＭＳ Ｐゴシック" panose="020B0600070205080204" pitchFamily="50" charset="-128"/>
            </a:rPr>
            <a:t>21,396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維持補修費は、令和２年度に引き続き大雪による除雪対策費により、住民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26,679</a:t>
          </a:r>
          <a:r>
            <a:rPr kumimoji="1" lang="ja-JP" altLang="en-US" sz="1300">
              <a:latin typeface="ＭＳ Ｐゴシック" panose="020B0600070205080204" pitchFamily="50" charset="-128"/>
              <a:ea typeface="ＭＳ Ｐゴシック" panose="020B0600070205080204" pitchFamily="50" charset="-128"/>
            </a:rPr>
            <a:t>円と類似団体平均を大きく上回るも、前年度比</a:t>
          </a:r>
          <a:r>
            <a:rPr kumimoji="1" lang="en-US" altLang="ja-JP" sz="1300">
              <a:latin typeface="ＭＳ Ｐゴシック" panose="020B0600070205080204" pitchFamily="50" charset="-128"/>
              <a:ea typeface="ＭＳ Ｐゴシック" panose="020B0600070205080204" pitchFamily="50" charset="-128"/>
            </a:rPr>
            <a:t>4,671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補助費等は、令和２年度のみ実施の特別定額給付金事業の影響により、住民一人当たり</a:t>
          </a:r>
          <a:r>
            <a:rPr kumimoji="1" lang="en-US" altLang="ja-JP" sz="1300">
              <a:latin typeface="ＭＳ Ｐゴシック" panose="020B0600070205080204" pitchFamily="50" charset="-128"/>
              <a:ea typeface="ＭＳ Ｐゴシック" panose="020B0600070205080204" pitchFamily="50" charset="-128"/>
            </a:rPr>
            <a:t>114,669</a:t>
          </a:r>
          <a:r>
            <a:rPr kumimoji="1" lang="ja-JP" altLang="en-US" sz="1300">
              <a:latin typeface="ＭＳ Ｐゴシック" panose="020B0600070205080204" pitchFamily="50" charset="-128"/>
              <a:ea typeface="ＭＳ Ｐゴシック" panose="020B0600070205080204" pitchFamily="50" charset="-128"/>
            </a:rPr>
            <a:t>円の前年度比</a:t>
          </a:r>
          <a:r>
            <a:rPr kumimoji="1" lang="en-US" altLang="ja-JP" sz="1300">
              <a:latin typeface="ＭＳ Ｐゴシック" panose="020B0600070205080204" pitchFamily="50" charset="-128"/>
              <a:ea typeface="ＭＳ Ｐゴシック" panose="020B0600070205080204" pitchFamily="50" charset="-128"/>
            </a:rPr>
            <a:t>88,252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％）の大幅減となった。積立金については、住民一人当たり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88,441</a:t>
          </a:r>
          <a:r>
            <a:rPr kumimoji="1" lang="ja-JP" altLang="en-US" sz="1300">
              <a:latin typeface="ＭＳ Ｐゴシック" panose="020B0600070205080204" pitchFamily="50" charset="-128"/>
              <a:ea typeface="ＭＳ Ｐゴシック" panose="020B0600070205080204" pitchFamily="50" charset="-128"/>
            </a:rPr>
            <a:t>円と昨年度に続き高い水準にあった。これは新型コロナウイルス感染症対策として財政調整基金を取り崩すことにより事業を実施したが、歳計剰余金等の積立により増加したものである。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15,419
15,259
179.76
11,137,979
10,725,945
399,350
5,708,672
6,825,239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109220</xdr:rowOff>
    </xdr:from>
    <xdr:to>
      <xdr:col>24</xdr:col>
      <xdr:colOff>63500</xdr:colOff>
      <xdr:row>33</xdr:row>
      <xdr:rowOff>118745</xdr:rowOff>
    </xdr:to>
    <xdr:cxnSp macro="">
      <xdr:nvCxnSpPr>
        <xdr:cNvPr id="61" name="直線コネクタ 60"/>
        <xdr:cNvCxnSpPr/>
      </xdr:nvCxnSpPr>
      <xdr:spPr>
        <a:xfrm>
          <a:off x="3797300" y="5767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109220</xdr:rowOff>
    </xdr:from>
    <xdr:to>
      <xdr:col>19</xdr:col>
      <xdr:colOff>177800</xdr:colOff>
      <xdr:row>34</xdr:row>
      <xdr:rowOff>76073</xdr:rowOff>
    </xdr:to>
    <xdr:cxnSp macro="">
      <xdr:nvCxnSpPr>
        <xdr:cNvPr id="64" name="直線コネクタ 63"/>
        <xdr:cNvCxnSpPr/>
      </xdr:nvCxnSpPr>
      <xdr:spPr>
        <a:xfrm flipV="1">
          <a:off x="2908300" y="5767070"/>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27305</xdr:rowOff>
    </xdr:from>
    <xdr:to>
      <xdr:col>15</xdr:col>
      <xdr:colOff>50800</xdr:colOff>
      <xdr:row>34</xdr:row>
      <xdr:rowOff>76073</xdr:rowOff>
    </xdr:to>
    <xdr:cxnSp macro="">
      <xdr:nvCxnSpPr>
        <xdr:cNvPr id="67" name="直線コネクタ 66"/>
        <xdr:cNvCxnSpPr/>
      </xdr:nvCxnSpPr>
      <xdr:spPr>
        <a:xfrm>
          <a:off x="2019300" y="585660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xdr:rowOff>
    </xdr:from>
    <xdr:to>
      <xdr:col>10</xdr:col>
      <xdr:colOff>114300</xdr:colOff>
      <xdr:row>34</xdr:row>
      <xdr:rowOff>27305</xdr:rowOff>
    </xdr:to>
    <xdr:cxnSp macro="">
      <xdr:nvCxnSpPr>
        <xdr:cNvPr id="70" name="直線コネクタ 69"/>
        <xdr:cNvCxnSpPr/>
      </xdr:nvCxnSpPr>
      <xdr:spPr>
        <a:xfrm>
          <a:off x="1130300" y="583412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67945</xdr:rowOff>
    </xdr:from>
    <xdr:to>
      <xdr:col>24</xdr:col>
      <xdr:colOff>114300</xdr:colOff>
      <xdr:row>33</xdr:row>
      <xdr:rowOff>169545</xdr:rowOff>
    </xdr:to>
    <xdr:sp macro="" textlink="">
      <xdr:nvSpPr>
        <xdr:cNvPr id="80" name="楕円 79"/>
        <xdr:cNvSpPr/>
      </xdr:nvSpPr>
      <xdr:spPr>
        <a:xfrm>
          <a:off x="45847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90822</xdr:rowOff>
    </xdr:from>
    <xdr:ext cx="469744" cy="259045"/>
    <xdr:sp macro="" textlink="">
      <xdr:nvSpPr>
        <xdr:cNvPr id="81" name="議会費該当値テキスト"/>
        <xdr:cNvSpPr txBox="1"/>
      </xdr:nvSpPr>
      <xdr:spPr>
        <a:xfrm>
          <a:off x="4686300"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58420</xdr:rowOff>
    </xdr:from>
    <xdr:to>
      <xdr:col>20</xdr:col>
      <xdr:colOff>38100</xdr:colOff>
      <xdr:row>33</xdr:row>
      <xdr:rowOff>160020</xdr:rowOff>
    </xdr:to>
    <xdr:sp macro="" textlink="">
      <xdr:nvSpPr>
        <xdr:cNvPr id="82" name="楕円 81"/>
        <xdr:cNvSpPr/>
      </xdr:nvSpPr>
      <xdr:spPr>
        <a:xfrm>
          <a:off x="3746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5097</xdr:rowOff>
    </xdr:from>
    <xdr:ext cx="469744" cy="259045"/>
    <xdr:sp macro="" textlink="">
      <xdr:nvSpPr>
        <xdr:cNvPr id="83" name="テキスト ボックス 82"/>
        <xdr:cNvSpPr txBox="1"/>
      </xdr:nvSpPr>
      <xdr:spPr>
        <a:xfrm>
          <a:off x="3562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25273</xdr:rowOff>
    </xdr:from>
    <xdr:to>
      <xdr:col>15</xdr:col>
      <xdr:colOff>101600</xdr:colOff>
      <xdr:row>34</xdr:row>
      <xdr:rowOff>126873</xdr:rowOff>
    </xdr:to>
    <xdr:sp macro="" textlink="">
      <xdr:nvSpPr>
        <xdr:cNvPr id="84" name="楕円 83"/>
        <xdr:cNvSpPr/>
      </xdr:nvSpPr>
      <xdr:spPr>
        <a:xfrm>
          <a:off x="2857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143400</xdr:rowOff>
    </xdr:from>
    <xdr:ext cx="469744" cy="259045"/>
    <xdr:sp macro="" textlink="">
      <xdr:nvSpPr>
        <xdr:cNvPr id="85" name="テキスト ボックス 84"/>
        <xdr:cNvSpPr txBox="1"/>
      </xdr:nvSpPr>
      <xdr:spPr>
        <a:xfrm>
          <a:off x="2673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147955</xdr:rowOff>
    </xdr:from>
    <xdr:to>
      <xdr:col>10</xdr:col>
      <xdr:colOff>165100</xdr:colOff>
      <xdr:row>34</xdr:row>
      <xdr:rowOff>78105</xdr:rowOff>
    </xdr:to>
    <xdr:sp macro="" textlink="">
      <xdr:nvSpPr>
        <xdr:cNvPr id="86" name="楕円 85"/>
        <xdr:cNvSpPr/>
      </xdr:nvSpPr>
      <xdr:spPr>
        <a:xfrm>
          <a:off x="1968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94632</xdr:rowOff>
    </xdr:from>
    <xdr:ext cx="469744" cy="259045"/>
    <xdr:sp macro="" textlink="">
      <xdr:nvSpPr>
        <xdr:cNvPr id="87" name="テキスト ボックス 86"/>
        <xdr:cNvSpPr txBox="1"/>
      </xdr:nvSpPr>
      <xdr:spPr>
        <a:xfrm>
          <a:off x="1784428" y="55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125476</xdr:rowOff>
    </xdr:from>
    <xdr:to>
      <xdr:col>6</xdr:col>
      <xdr:colOff>38100</xdr:colOff>
      <xdr:row>34</xdr:row>
      <xdr:rowOff>55626</xdr:rowOff>
    </xdr:to>
    <xdr:sp macro="" textlink="">
      <xdr:nvSpPr>
        <xdr:cNvPr id="88" name="楕円 87"/>
        <xdr:cNvSpPr/>
      </xdr:nvSpPr>
      <xdr:spPr>
        <a:xfrm>
          <a:off x="107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72153</xdr:rowOff>
    </xdr:from>
    <xdr:ext cx="469744" cy="259045"/>
    <xdr:sp macro="" textlink="">
      <xdr:nvSpPr>
        <xdr:cNvPr id="89" name="テキスト ボックス 88"/>
        <xdr:cNvSpPr txBox="1"/>
      </xdr:nvSpPr>
      <xdr:spPr>
        <a:xfrm>
          <a:off x="895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28966</xdr:rowOff>
    </xdr:from>
    <xdr:to>
      <xdr:col>24</xdr:col>
      <xdr:colOff>63500</xdr:colOff>
      <xdr:row>54</xdr:row>
      <xdr:rowOff>86564</xdr:rowOff>
    </xdr:to>
    <xdr:cxnSp macro="">
      <xdr:nvCxnSpPr>
        <xdr:cNvPr id="116" name="直線コネクタ 115"/>
        <xdr:cNvCxnSpPr/>
      </xdr:nvCxnSpPr>
      <xdr:spPr>
        <a:xfrm>
          <a:off x="3797300" y="8944366"/>
          <a:ext cx="838200" cy="40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28966</xdr:rowOff>
    </xdr:from>
    <xdr:to>
      <xdr:col>19</xdr:col>
      <xdr:colOff>177800</xdr:colOff>
      <xdr:row>56</xdr:row>
      <xdr:rowOff>8639</xdr:rowOff>
    </xdr:to>
    <xdr:cxnSp macro="">
      <xdr:nvCxnSpPr>
        <xdr:cNvPr id="119" name="直線コネクタ 118"/>
        <xdr:cNvCxnSpPr/>
      </xdr:nvCxnSpPr>
      <xdr:spPr>
        <a:xfrm flipV="1">
          <a:off x="2908300" y="8944366"/>
          <a:ext cx="889000" cy="6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8639</xdr:rowOff>
    </xdr:from>
    <xdr:to>
      <xdr:col>15</xdr:col>
      <xdr:colOff>50800</xdr:colOff>
      <xdr:row>56</xdr:row>
      <xdr:rowOff>66877</xdr:rowOff>
    </xdr:to>
    <xdr:cxnSp macro="">
      <xdr:nvCxnSpPr>
        <xdr:cNvPr id="122" name="直線コネクタ 121"/>
        <xdr:cNvCxnSpPr/>
      </xdr:nvCxnSpPr>
      <xdr:spPr>
        <a:xfrm flipV="1">
          <a:off x="2019300" y="9609839"/>
          <a:ext cx="8890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104963</xdr:rowOff>
    </xdr:from>
    <xdr:ext cx="534377" cy="259045"/>
    <xdr:sp macro="" textlink="">
      <xdr:nvSpPr>
        <xdr:cNvPr id="124" name="テキスト ボックス 123"/>
        <xdr:cNvSpPr txBox="1"/>
      </xdr:nvSpPr>
      <xdr:spPr>
        <a:xfrm>
          <a:off x="2641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31046</xdr:rowOff>
    </xdr:from>
    <xdr:to>
      <xdr:col>10</xdr:col>
      <xdr:colOff>114300</xdr:colOff>
      <xdr:row>56</xdr:row>
      <xdr:rowOff>66877</xdr:rowOff>
    </xdr:to>
    <xdr:cxnSp macro="">
      <xdr:nvCxnSpPr>
        <xdr:cNvPr id="125" name="直線コネクタ 124"/>
        <xdr:cNvCxnSpPr/>
      </xdr:nvCxnSpPr>
      <xdr:spPr>
        <a:xfrm>
          <a:off x="1130300" y="9632246"/>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102326</xdr:rowOff>
    </xdr:from>
    <xdr:ext cx="534377" cy="259045"/>
    <xdr:sp macro="" textlink="">
      <xdr:nvSpPr>
        <xdr:cNvPr id="129" name="テキスト ボックス 128"/>
        <xdr:cNvSpPr txBox="1"/>
      </xdr:nvSpPr>
      <xdr:spPr>
        <a:xfrm>
          <a:off x="863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35764</xdr:rowOff>
    </xdr:from>
    <xdr:to>
      <xdr:col>24</xdr:col>
      <xdr:colOff>114300</xdr:colOff>
      <xdr:row>54</xdr:row>
      <xdr:rowOff>137364</xdr:rowOff>
    </xdr:to>
    <xdr:sp macro="" textlink="">
      <xdr:nvSpPr>
        <xdr:cNvPr id="135" name="楕円 134"/>
        <xdr:cNvSpPr/>
      </xdr:nvSpPr>
      <xdr:spPr>
        <a:xfrm>
          <a:off x="4584700" y="92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58641</xdr:rowOff>
    </xdr:from>
    <xdr:ext cx="599010" cy="259045"/>
    <xdr:sp macro="" textlink="">
      <xdr:nvSpPr>
        <xdr:cNvPr id="136" name="総務費該当値テキスト"/>
        <xdr:cNvSpPr txBox="1"/>
      </xdr:nvSpPr>
      <xdr:spPr>
        <a:xfrm>
          <a:off x="4686300" y="914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149616</xdr:rowOff>
    </xdr:from>
    <xdr:to>
      <xdr:col>20</xdr:col>
      <xdr:colOff>38100</xdr:colOff>
      <xdr:row>52</xdr:row>
      <xdr:rowOff>79766</xdr:rowOff>
    </xdr:to>
    <xdr:sp macro="" textlink="">
      <xdr:nvSpPr>
        <xdr:cNvPr id="137" name="楕円 136"/>
        <xdr:cNvSpPr/>
      </xdr:nvSpPr>
      <xdr:spPr>
        <a:xfrm>
          <a:off x="3746500" y="88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96293</xdr:rowOff>
    </xdr:from>
    <xdr:ext cx="599010" cy="259045"/>
    <xdr:sp macro="" textlink="">
      <xdr:nvSpPr>
        <xdr:cNvPr id="138" name="テキスト ボックス 137"/>
        <xdr:cNvSpPr txBox="1"/>
      </xdr:nvSpPr>
      <xdr:spPr>
        <a:xfrm>
          <a:off x="3497795" y="86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129289</xdr:rowOff>
    </xdr:from>
    <xdr:to>
      <xdr:col>15</xdr:col>
      <xdr:colOff>101600</xdr:colOff>
      <xdr:row>56</xdr:row>
      <xdr:rowOff>59439</xdr:rowOff>
    </xdr:to>
    <xdr:sp macro="" textlink="">
      <xdr:nvSpPr>
        <xdr:cNvPr id="139" name="楕円 138"/>
        <xdr:cNvSpPr/>
      </xdr:nvSpPr>
      <xdr:spPr>
        <a:xfrm>
          <a:off x="2857500" y="95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75966</xdr:rowOff>
    </xdr:from>
    <xdr:ext cx="599010" cy="259045"/>
    <xdr:sp macro="" textlink="">
      <xdr:nvSpPr>
        <xdr:cNvPr id="140" name="テキスト ボックス 139"/>
        <xdr:cNvSpPr txBox="1"/>
      </xdr:nvSpPr>
      <xdr:spPr>
        <a:xfrm>
          <a:off x="2608795" y="93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16077</xdr:rowOff>
    </xdr:from>
    <xdr:to>
      <xdr:col>10</xdr:col>
      <xdr:colOff>165100</xdr:colOff>
      <xdr:row>56</xdr:row>
      <xdr:rowOff>117677</xdr:rowOff>
    </xdr:to>
    <xdr:sp macro="" textlink="">
      <xdr:nvSpPr>
        <xdr:cNvPr id="141" name="楕円 140"/>
        <xdr:cNvSpPr/>
      </xdr:nvSpPr>
      <xdr:spPr>
        <a:xfrm>
          <a:off x="1968500" y="9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108804</xdr:rowOff>
    </xdr:from>
    <xdr:ext cx="534377" cy="259045"/>
    <xdr:sp macro="" textlink="">
      <xdr:nvSpPr>
        <xdr:cNvPr id="142" name="テキスト ボックス 141"/>
        <xdr:cNvSpPr txBox="1"/>
      </xdr:nvSpPr>
      <xdr:spPr>
        <a:xfrm>
          <a:off x="1752111" y="9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151696</xdr:rowOff>
    </xdr:from>
    <xdr:to>
      <xdr:col>6</xdr:col>
      <xdr:colOff>38100</xdr:colOff>
      <xdr:row>56</xdr:row>
      <xdr:rowOff>81846</xdr:rowOff>
    </xdr:to>
    <xdr:sp macro="" textlink="">
      <xdr:nvSpPr>
        <xdr:cNvPr id="143" name="楕円 142"/>
        <xdr:cNvSpPr/>
      </xdr:nvSpPr>
      <xdr:spPr>
        <a:xfrm>
          <a:off x="1079500" y="95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98373</xdr:rowOff>
    </xdr:from>
    <xdr:ext cx="534377" cy="259045"/>
    <xdr:sp macro="" textlink="">
      <xdr:nvSpPr>
        <xdr:cNvPr id="144" name="テキスト ボックス 143"/>
        <xdr:cNvSpPr txBox="1"/>
      </xdr:nvSpPr>
      <xdr:spPr>
        <a:xfrm>
          <a:off x="863111" y="93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20420</xdr:rowOff>
    </xdr:from>
    <xdr:to>
      <xdr:col>24</xdr:col>
      <xdr:colOff>63500</xdr:colOff>
      <xdr:row>77</xdr:row>
      <xdr:rowOff>15015</xdr:rowOff>
    </xdr:to>
    <xdr:cxnSp macro="">
      <xdr:nvCxnSpPr>
        <xdr:cNvPr id="176" name="直線コネクタ 175"/>
        <xdr:cNvCxnSpPr/>
      </xdr:nvCxnSpPr>
      <xdr:spPr>
        <a:xfrm flipV="1">
          <a:off x="3797300" y="12879170"/>
          <a:ext cx="838200" cy="3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158183</xdr:rowOff>
    </xdr:from>
    <xdr:ext cx="599010" cy="259045"/>
    <xdr:sp macro="" textlink="">
      <xdr:nvSpPr>
        <xdr:cNvPr id="177" name="民生費平均値テキスト"/>
        <xdr:cNvSpPr txBox="1"/>
      </xdr:nvSpPr>
      <xdr:spPr>
        <a:xfrm>
          <a:off x="4686300" y="12502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157465</xdr:rowOff>
    </xdr:from>
    <xdr:to>
      <xdr:col>19</xdr:col>
      <xdr:colOff>177800</xdr:colOff>
      <xdr:row>77</xdr:row>
      <xdr:rowOff>15015</xdr:rowOff>
    </xdr:to>
    <xdr:cxnSp macro="">
      <xdr:nvCxnSpPr>
        <xdr:cNvPr id="179" name="直線コネクタ 178"/>
        <xdr:cNvCxnSpPr/>
      </xdr:nvCxnSpPr>
      <xdr:spPr>
        <a:xfrm>
          <a:off x="2908300" y="13187665"/>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67353</xdr:rowOff>
    </xdr:from>
    <xdr:ext cx="599010" cy="259045"/>
    <xdr:sp macro="" textlink="">
      <xdr:nvSpPr>
        <xdr:cNvPr id="181" name="テキスト ボックス 180"/>
        <xdr:cNvSpPr txBox="1"/>
      </xdr:nvSpPr>
      <xdr:spPr>
        <a:xfrm>
          <a:off x="3497795" y="129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157465</xdr:rowOff>
    </xdr:from>
    <xdr:to>
      <xdr:col>15</xdr:col>
      <xdr:colOff>50800</xdr:colOff>
      <xdr:row>78</xdr:row>
      <xdr:rowOff>107125</xdr:rowOff>
    </xdr:to>
    <xdr:cxnSp macro="">
      <xdr:nvCxnSpPr>
        <xdr:cNvPr id="182" name="直線コネクタ 181"/>
        <xdr:cNvCxnSpPr/>
      </xdr:nvCxnSpPr>
      <xdr:spPr>
        <a:xfrm flipV="1">
          <a:off x="2019300" y="13187665"/>
          <a:ext cx="889000" cy="2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122779</xdr:rowOff>
    </xdr:from>
    <xdr:ext cx="599010" cy="259045"/>
    <xdr:sp macro="" textlink="">
      <xdr:nvSpPr>
        <xdr:cNvPr id="184" name="テキスト ボックス 183"/>
        <xdr:cNvSpPr txBox="1"/>
      </xdr:nvSpPr>
      <xdr:spPr>
        <a:xfrm>
          <a:off x="2608795" y="133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151245</xdr:rowOff>
    </xdr:from>
    <xdr:to>
      <xdr:col>10</xdr:col>
      <xdr:colOff>114300</xdr:colOff>
      <xdr:row>78</xdr:row>
      <xdr:rowOff>107125</xdr:rowOff>
    </xdr:to>
    <xdr:cxnSp macro="">
      <xdr:nvCxnSpPr>
        <xdr:cNvPr id="185" name="直線コネクタ 184"/>
        <xdr:cNvCxnSpPr/>
      </xdr:nvCxnSpPr>
      <xdr:spPr>
        <a:xfrm>
          <a:off x="1130300" y="13352895"/>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93429</xdr:rowOff>
    </xdr:from>
    <xdr:ext cx="599010" cy="259045"/>
    <xdr:sp macro="" textlink="">
      <xdr:nvSpPr>
        <xdr:cNvPr id="187" name="テキスト ボックス 186"/>
        <xdr:cNvSpPr txBox="1"/>
      </xdr:nvSpPr>
      <xdr:spPr>
        <a:xfrm>
          <a:off x="1719795" y="1312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66592</xdr:rowOff>
    </xdr:from>
    <xdr:ext cx="599010" cy="259045"/>
    <xdr:sp macro="" textlink="">
      <xdr:nvSpPr>
        <xdr:cNvPr id="189" name="テキスト ボックス 188"/>
        <xdr:cNvSpPr txBox="1"/>
      </xdr:nvSpPr>
      <xdr:spPr>
        <a:xfrm>
          <a:off x="830795" y="134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141070</xdr:rowOff>
    </xdr:from>
    <xdr:to>
      <xdr:col>24</xdr:col>
      <xdr:colOff>114300</xdr:colOff>
      <xdr:row>75</xdr:row>
      <xdr:rowOff>71220</xdr:rowOff>
    </xdr:to>
    <xdr:sp macro="" textlink="">
      <xdr:nvSpPr>
        <xdr:cNvPr id="195" name="楕円 194"/>
        <xdr:cNvSpPr/>
      </xdr:nvSpPr>
      <xdr:spPr>
        <a:xfrm>
          <a:off x="4584700" y="128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119497</xdr:rowOff>
    </xdr:from>
    <xdr:ext cx="599010" cy="259045"/>
    <xdr:sp macro="" textlink="">
      <xdr:nvSpPr>
        <xdr:cNvPr id="196" name="民生費該当値テキスト"/>
        <xdr:cNvSpPr txBox="1"/>
      </xdr:nvSpPr>
      <xdr:spPr>
        <a:xfrm>
          <a:off x="4686300" y="1280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135665</xdr:rowOff>
    </xdr:from>
    <xdr:to>
      <xdr:col>20</xdr:col>
      <xdr:colOff>38100</xdr:colOff>
      <xdr:row>77</xdr:row>
      <xdr:rowOff>65815</xdr:rowOff>
    </xdr:to>
    <xdr:sp macro="" textlink="">
      <xdr:nvSpPr>
        <xdr:cNvPr id="197" name="楕円 196"/>
        <xdr:cNvSpPr/>
      </xdr:nvSpPr>
      <xdr:spPr>
        <a:xfrm>
          <a:off x="3746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56942</xdr:rowOff>
    </xdr:from>
    <xdr:ext cx="599010" cy="259045"/>
    <xdr:sp macro="" textlink="">
      <xdr:nvSpPr>
        <xdr:cNvPr id="198" name="テキスト ボックス 197"/>
        <xdr:cNvSpPr txBox="1"/>
      </xdr:nvSpPr>
      <xdr:spPr>
        <a:xfrm>
          <a:off x="3497795"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106665</xdr:rowOff>
    </xdr:from>
    <xdr:to>
      <xdr:col>15</xdr:col>
      <xdr:colOff>101600</xdr:colOff>
      <xdr:row>77</xdr:row>
      <xdr:rowOff>36815</xdr:rowOff>
    </xdr:to>
    <xdr:sp macro="" textlink="">
      <xdr:nvSpPr>
        <xdr:cNvPr id="199" name="楕円 198"/>
        <xdr:cNvSpPr/>
      </xdr:nvSpPr>
      <xdr:spPr>
        <a:xfrm>
          <a:off x="2857500" y="131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53343</xdr:rowOff>
    </xdr:from>
    <xdr:ext cx="599010" cy="259045"/>
    <xdr:sp macro="" textlink="">
      <xdr:nvSpPr>
        <xdr:cNvPr id="200" name="テキスト ボックス 199"/>
        <xdr:cNvSpPr txBox="1"/>
      </xdr:nvSpPr>
      <xdr:spPr>
        <a:xfrm>
          <a:off x="2608795" y="1291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56325</xdr:rowOff>
    </xdr:from>
    <xdr:to>
      <xdr:col>10</xdr:col>
      <xdr:colOff>165100</xdr:colOff>
      <xdr:row>78</xdr:row>
      <xdr:rowOff>157925</xdr:rowOff>
    </xdr:to>
    <xdr:sp macro="" textlink="">
      <xdr:nvSpPr>
        <xdr:cNvPr id="201" name="楕円 200"/>
        <xdr:cNvSpPr/>
      </xdr:nvSpPr>
      <xdr:spPr>
        <a:xfrm>
          <a:off x="1968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149052</xdr:rowOff>
    </xdr:from>
    <xdr:ext cx="599010" cy="259045"/>
    <xdr:sp macro="" textlink="">
      <xdr:nvSpPr>
        <xdr:cNvPr id="202" name="テキスト ボックス 201"/>
        <xdr:cNvSpPr txBox="1"/>
      </xdr:nvSpPr>
      <xdr:spPr>
        <a:xfrm>
          <a:off x="1719795" y="1352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100445</xdr:rowOff>
    </xdr:from>
    <xdr:to>
      <xdr:col>6</xdr:col>
      <xdr:colOff>38100</xdr:colOff>
      <xdr:row>78</xdr:row>
      <xdr:rowOff>30595</xdr:rowOff>
    </xdr:to>
    <xdr:sp macro="" textlink="">
      <xdr:nvSpPr>
        <xdr:cNvPr id="203" name="楕円 202"/>
        <xdr:cNvSpPr/>
      </xdr:nvSpPr>
      <xdr:spPr>
        <a:xfrm>
          <a:off x="1079500" y="133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47122</xdr:rowOff>
    </xdr:from>
    <xdr:ext cx="599010" cy="259045"/>
    <xdr:sp macro="" textlink="">
      <xdr:nvSpPr>
        <xdr:cNvPr id="204" name="テキスト ボックス 203"/>
        <xdr:cNvSpPr txBox="1"/>
      </xdr:nvSpPr>
      <xdr:spPr>
        <a:xfrm>
          <a:off x="830795" y="1307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84444</xdr:rowOff>
    </xdr:from>
    <xdr:to>
      <xdr:col>24</xdr:col>
      <xdr:colOff>63500</xdr:colOff>
      <xdr:row>96</xdr:row>
      <xdr:rowOff>88297</xdr:rowOff>
    </xdr:to>
    <xdr:cxnSp macro="">
      <xdr:nvCxnSpPr>
        <xdr:cNvPr id="236" name="直線コネクタ 235"/>
        <xdr:cNvCxnSpPr/>
      </xdr:nvCxnSpPr>
      <xdr:spPr>
        <a:xfrm flipV="1">
          <a:off x="3797300" y="16543644"/>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43002</xdr:rowOff>
    </xdr:from>
    <xdr:to>
      <xdr:col>19</xdr:col>
      <xdr:colOff>177800</xdr:colOff>
      <xdr:row>96</xdr:row>
      <xdr:rowOff>88297</xdr:rowOff>
    </xdr:to>
    <xdr:cxnSp macro="">
      <xdr:nvCxnSpPr>
        <xdr:cNvPr id="239" name="直線コネクタ 238"/>
        <xdr:cNvCxnSpPr/>
      </xdr:nvCxnSpPr>
      <xdr:spPr>
        <a:xfrm>
          <a:off x="2908300" y="16502202"/>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41" name="テキスト ボックス 240"/>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43002</xdr:rowOff>
    </xdr:from>
    <xdr:to>
      <xdr:col>15</xdr:col>
      <xdr:colOff>50800</xdr:colOff>
      <xdr:row>98</xdr:row>
      <xdr:rowOff>150688</xdr:rowOff>
    </xdr:to>
    <xdr:cxnSp macro="">
      <xdr:nvCxnSpPr>
        <xdr:cNvPr id="242" name="直線コネクタ 241"/>
        <xdr:cNvCxnSpPr/>
      </xdr:nvCxnSpPr>
      <xdr:spPr>
        <a:xfrm flipV="1">
          <a:off x="2019300" y="16502202"/>
          <a:ext cx="889000" cy="4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103021</xdr:rowOff>
    </xdr:from>
    <xdr:ext cx="534377" cy="259045"/>
    <xdr:sp macro="" textlink="">
      <xdr:nvSpPr>
        <xdr:cNvPr id="244" name="テキスト ボックス 243"/>
        <xdr:cNvSpPr txBox="1"/>
      </xdr:nvSpPr>
      <xdr:spPr>
        <a:xfrm>
          <a:off x="2641111" y="16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148811</xdr:rowOff>
    </xdr:from>
    <xdr:to>
      <xdr:col>10</xdr:col>
      <xdr:colOff>114300</xdr:colOff>
      <xdr:row>98</xdr:row>
      <xdr:rowOff>150688</xdr:rowOff>
    </xdr:to>
    <xdr:cxnSp macro="">
      <xdr:nvCxnSpPr>
        <xdr:cNvPr id="245" name="直線コネクタ 244"/>
        <xdr:cNvCxnSpPr/>
      </xdr:nvCxnSpPr>
      <xdr:spPr>
        <a:xfrm>
          <a:off x="1130300" y="16950911"/>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33644</xdr:rowOff>
    </xdr:from>
    <xdr:to>
      <xdr:col>24</xdr:col>
      <xdr:colOff>114300</xdr:colOff>
      <xdr:row>96</xdr:row>
      <xdr:rowOff>135244</xdr:rowOff>
    </xdr:to>
    <xdr:sp macro="" textlink="">
      <xdr:nvSpPr>
        <xdr:cNvPr id="255" name="楕円 254"/>
        <xdr:cNvSpPr/>
      </xdr:nvSpPr>
      <xdr:spPr>
        <a:xfrm>
          <a:off x="45847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12071</xdr:rowOff>
    </xdr:from>
    <xdr:ext cx="534377" cy="259045"/>
    <xdr:sp macro="" textlink="">
      <xdr:nvSpPr>
        <xdr:cNvPr id="256" name="衛生費該当値テキスト"/>
        <xdr:cNvSpPr txBox="1"/>
      </xdr:nvSpPr>
      <xdr:spPr>
        <a:xfrm>
          <a:off x="4686300" y="164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37497</xdr:rowOff>
    </xdr:from>
    <xdr:to>
      <xdr:col>20</xdr:col>
      <xdr:colOff>38100</xdr:colOff>
      <xdr:row>96</xdr:row>
      <xdr:rowOff>139097</xdr:rowOff>
    </xdr:to>
    <xdr:sp macro="" textlink="">
      <xdr:nvSpPr>
        <xdr:cNvPr id="257" name="楕円 256"/>
        <xdr:cNvSpPr/>
      </xdr:nvSpPr>
      <xdr:spPr>
        <a:xfrm>
          <a:off x="3746500" y="16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155624</xdr:rowOff>
    </xdr:from>
    <xdr:ext cx="534377" cy="259045"/>
    <xdr:sp macro="" textlink="">
      <xdr:nvSpPr>
        <xdr:cNvPr id="258" name="テキスト ボックス 257"/>
        <xdr:cNvSpPr txBox="1"/>
      </xdr:nvSpPr>
      <xdr:spPr>
        <a:xfrm>
          <a:off x="3530111" y="162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163652</xdr:rowOff>
    </xdr:from>
    <xdr:to>
      <xdr:col>15</xdr:col>
      <xdr:colOff>101600</xdr:colOff>
      <xdr:row>96</xdr:row>
      <xdr:rowOff>93802</xdr:rowOff>
    </xdr:to>
    <xdr:sp macro="" textlink="">
      <xdr:nvSpPr>
        <xdr:cNvPr id="259" name="楕円 258"/>
        <xdr:cNvSpPr/>
      </xdr:nvSpPr>
      <xdr:spPr>
        <a:xfrm>
          <a:off x="2857500" y="16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110329</xdr:rowOff>
    </xdr:from>
    <xdr:ext cx="534377" cy="259045"/>
    <xdr:sp macro="" textlink="">
      <xdr:nvSpPr>
        <xdr:cNvPr id="260" name="テキスト ボックス 259"/>
        <xdr:cNvSpPr txBox="1"/>
      </xdr:nvSpPr>
      <xdr:spPr>
        <a:xfrm>
          <a:off x="2641111" y="162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99888</xdr:rowOff>
    </xdr:from>
    <xdr:to>
      <xdr:col>10</xdr:col>
      <xdr:colOff>165100</xdr:colOff>
      <xdr:row>99</xdr:row>
      <xdr:rowOff>30038</xdr:rowOff>
    </xdr:to>
    <xdr:sp macro="" textlink="">
      <xdr:nvSpPr>
        <xdr:cNvPr id="261" name="楕円 260"/>
        <xdr:cNvSpPr/>
      </xdr:nvSpPr>
      <xdr:spPr>
        <a:xfrm>
          <a:off x="19685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21165</xdr:rowOff>
    </xdr:from>
    <xdr:ext cx="534377" cy="259045"/>
    <xdr:sp macro="" textlink="">
      <xdr:nvSpPr>
        <xdr:cNvPr id="262" name="テキスト ボックス 261"/>
        <xdr:cNvSpPr txBox="1"/>
      </xdr:nvSpPr>
      <xdr:spPr>
        <a:xfrm>
          <a:off x="1752111" y="16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98011</xdr:rowOff>
    </xdr:from>
    <xdr:to>
      <xdr:col>6</xdr:col>
      <xdr:colOff>38100</xdr:colOff>
      <xdr:row>99</xdr:row>
      <xdr:rowOff>28161</xdr:rowOff>
    </xdr:to>
    <xdr:sp macro="" textlink="">
      <xdr:nvSpPr>
        <xdr:cNvPr id="263" name="楕円 262"/>
        <xdr:cNvSpPr/>
      </xdr:nvSpPr>
      <xdr:spPr>
        <a:xfrm>
          <a:off x="1079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19288</xdr:rowOff>
    </xdr:from>
    <xdr:ext cx="534377" cy="259045"/>
    <xdr:sp macro="" textlink="">
      <xdr:nvSpPr>
        <xdr:cNvPr id="264" name="テキスト ボックス 263"/>
        <xdr:cNvSpPr txBox="1"/>
      </xdr:nvSpPr>
      <xdr:spPr>
        <a:xfrm>
          <a:off x="863111" y="169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29401</xdr:rowOff>
    </xdr:from>
    <xdr:to>
      <xdr:col>55</xdr:col>
      <xdr:colOff>0</xdr:colOff>
      <xdr:row>39</xdr:row>
      <xdr:rowOff>31115</xdr:rowOff>
    </xdr:to>
    <xdr:cxnSp macro="">
      <xdr:nvCxnSpPr>
        <xdr:cNvPr id="293" name="直線コネクタ 292"/>
        <xdr:cNvCxnSpPr/>
      </xdr:nvCxnSpPr>
      <xdr:spPr>
        <a:xfrm>
          <a:off x="9639300" y="671595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29401</xdr:rowOff>
    </xdr:from>
    <xdr:to>
      <xdr:col>50</xdr:col>
      <xdr:colOff>114300</xdr:colOff>
      <xdr:row>39</xdr:row>
      <xdr:rowOff>30544</xdr:rowOff>
    </xdr:to>
    <xdr:cxnSp macro="">
      <xdr:nvCxnSpPr>
        <xdr:cNvPr id="296" name="直線コネクタ 295"/>
        <xdr:cNvCxnSpPr/>
      </xdr:nvCxnSpPr>
      <xdr:spPr>
        <a:xfrm flipV="1">
          <a:off x="8750300" y="67159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29591</xdr:rowOff>
    </xdr:from>
    <xdr:to>
      <xdr:col>45</xdr:col>
      <xdr:colOff>177800</xdr:colOff>
      <xdr:row>39</xdr:row>
      <xdr:rowOff>30544</xdr:rowOff>
    </xdr:to>
    <xdr:cxnSp macro="">
      <xdr:nvCxnSpPr>
        <xdr:cNvPr id="299" name="直線コネクタ 298"/>
        <xdr:cNvCxnSpPr/>
      </xdr:nvCxnSpPr>
      <xdr:spPr>
        <a:xfrm>
          <a:off x="7861300" y="671614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27115</xdr:rowOff>
    </xdr:from>
    <xdr:to>
      <xdr:col>41</xdr:col>
      <xdr:colOff>50800</xdr:colOff>
      <xdr:row>39</xdr:row>
      <xdr:rowOff>29591</xdr:rowOff>
    </xdr:to>
    <xdr:cxnSp macro="">
      <xdr:nvCxnSpPr>
        <xdr:cNvPr id="302" name="直線コネクタ 301"/>
        <xdr:cNvCxnSpPr/>
      </xdr:nvCxnSpPr>
      <xdr:spPr>
        <a:xfrm>
          <a:off x="6972300" y="671366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2" name="楕円 311"/>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13932" cy="259045"/>
    <xdr:sp macro="" textlink="">
      <xdr:nvSpPr>
        <xdr:cNvPr id="313" name="労働費該当値テキスト"/>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150051</xdr:rowOff>
    </xdr:from>
    <xdr:to>
      <xdr:col>50</xdr:col>
      <xdr:colOff>165100</xdr:colOff>
      <xdr:row>39</xdr:row>
      <xdr:rowOff>80201</xdr:rowOff>
    </xdr:to>
    <xdr:sp macro="" textlink="">
      <xdr:nvSpPr>
        <xdr:cNvPr id="314" name="楕円 313"/>
        <xdr:cNvSpPr/>
      </xdr:nvSpPr>
      <xdr:spPr>
        <a:xfrm>
          <a:off x="9588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71328</xdr:rowOff>
    </xdr:from>
    <xdr:ext cx="313932" cy="259045"/>
    <xdr:sp macro="" textlink="">
      <xdr:nvSpPr>
        <xdr:cNvPr id="315" name="テキスト ボックス 314"/>
        <xdr:cNvSpPr txBox="1"/>
      </xdr:nvSpPr>
      <xdr:spPr>
        <a:xfrm>
          <a:off x="9482333" y="675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151194</xdr:rowOff>
    </xdr:from>
    <xdr:to>
      <xdr:col>46</xdr:col>
      <xdr:colOff>38100</xdr:colOff>
      <xdr:row>39</xdr:row>
      <xdr:rowOff>81344</xdr:rowOff>
    </xdr:to>
    <xdr:sp macro="" textlink="">
      <xdr:nvSpPr>
        <xdr:cNvPr id="316" name="楕円 315"/>
        <xdr:cNvSpPr/>
      </xdr:nvSpPr>
      <xdr:spPr>
        <a:xfrm>
          <a:off x="8699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72471</xdr:rowOff>
    </xdr:from>
    <xdr:ext cx="313932" cy="259045"/>
    <xdr:sp macro="" textlink="">
      <xdr:nvSpPr>
        <xdr:cNvPr id="317" name="テキスト ボックス 316"/>
        <xdr:cNvSpPr txBox="1"/>
      </xdr:nvSpPr>
      <xdr:spPr>
        <a:xfrm>
          <a:off x="8593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8" name="楕円 317"/>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71518</xdr:rowOff>
    </xdr:from>
    <xdr:ext cx="313932" cy="259045"/>
    <xdr:sp macro="" textlink="">
      <xdr:nvSpPr>
        <xdr:cNvPr id="319" name="テキスト ボックス 318"/>
        <xdr:cNvSpPr txBox="1"/>
      </xdr:nvSpPr>
      <xdr:spPr>
        <a:xfrm>
          <a:off x="7704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147765</xdr:rowOff>
    </xdr:from>
    <xdr:to>
      <xdr:col>36</xdr:col>
      <xdr:colOff>165100</xdr:colOff>
      <xdr:row>39</xdr:row>
      <xdr:rowOff>77915</xdr:rowOff>
    </xdr:to>
    <xdr:sp macro="" textlink="">
      <xdr:nvSpPr>
        <xdr:cNvPr id="320" name="楕円 319"/>
        <xdr:cNvSpPr/>
      </xdr:nvSpPr>
      <xdr:spPr>
        <a:xfrm>
          <a:off x="6921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69042</xdr:rowOff>
    </xdr:from>
    <xdr:ext cx="313932" cy="259045"/>
    <xdr:sp macro="" textlink="">
      <xdr:nvSpPr>
        <xdr:cNvPr id="321" name="テキスト ボックス 320"/>
        <xdr:cNvSpPr txBox="1"/>
      </xdr:nvSpPr>
      <xdr:spPr>
        <a:xfrm>
          <a:off x="6815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34838</xdr:rowOff>
    </xdr:from>
    <xdr:to>
      <xdr:col>55</xdr:col>
      <xdr:colOff>0</xdr:colOff>
      <xdr:row>56</xdr:row>
      <xdr:rowOff>12337</xdr:rowOff>
    </xdr:to>
    <xdr:cxnSp macro="">
      <xdr:nvCxnSpPr>
        <xdr:cNvPr id="352" name="直線コネクタ 351"/>
        <xdr:cNvCxnSpPr/>
      </xdr:nvCxnSpPr>
      <xdr:spPr>
        <a:xfrm flipV="1">
          <a:off x="9639300" y="9464588"/>
          <a:ext cx="8382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132205</xdr:rowOff>
    </xdr:from>
    <xdr:to>
      <xdr:col>50</xdr:col>
      <xdr:colOff>114300</xdr:colOff>
      <xdr:row>56</xdr:row>
      <xdr:rowOff>12337</xdr:rowOff>
    </xdr:to>
    <xdr:cxnSp macro="">
      <xdr:nvCxnSpPr>
        <xdr:cNvPr id="355" name="直線コネクタ 354"/>
        <xdr:cNvCxnSpPr/>
      </xdr:nvCxnSpPr>
      <xdr:spPr>
        <a:xfrm>
          <a:off x="8750300" y="9561955"/>
          <a:ext cx="8890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7" name="テキスト ボックス 356"/>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132205</xdr:rowOff>
    </xdr:from>
    <xdr:to>
      <xdr:col>45</xdr:col>
      <xdr:colOff>177800</xdr:colOff>
      <xdr:row>57</xdr:row>
      <xdr:rowOff>2263</xdr:rowOff>
    </xdr:to>
    <xdr:cxnSp macro="">
      <xdr:nvCxnSpPr>
        <xdr:cNvPr id="358" name="直線コネクタ 357"/>
        <xdr:cNvCxnSpPr/>
      </xdr:nvCxnSpPr>
      <xdr:spPr>
        <a:xfrm flipV="1">
          <a:off x="7861300" y="9561955"/>
          <a:ext cx="889000" cy="2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129882</xdr:rowOff>
    </xdr:from>
    <xdr:ext cx="534377" cy="259045"/>
    <xdr:sp macro="" textlink="">
      <xdr:nvSpPr>
        <xdr:cNvPr id="360" name="テキスト ボックス 359"/>
        <xdr:cNvSpPr txBox="1"/>
      </xdr:nvSpPr>
      <xdr:spPr>
        <a:xfrm>
          <a:off x="8483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130229</xdr:rowOff>
    </xdr:from>
    <xdr:to>
      <xdr:col>41</xdr:col>
      <xdr:colOff>50800</xdr:colOff>
      <xdr:row>57</xdr:row>
      <xdr:rowOff>2263</xdr:rowOff>
    </xdr:to>
    <xdr:cxnSp macro="">
      <xdr:nvCxnSpPr>
        <xdr:cNvPr id="361" name="直線コネクタ 360"/>
        <xdr:cNvCxnSpPr/>
      </xdr:nvCxnSpPr>
      <xdr:spPr>
        <a:xfrm>
          <a:off x="6972300" y="9559979"/>
          <a:ext cx="889000" cy="2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5" name="テキスト ボックス 364"/>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155488</xdr:rowOff>
    </xdr:from>
    <xdr:to>
      <xdr:col>55</xdr:col>
      <xdr:colOff>50800</xdr:colOff>
      <xdr:row>55</xdr:row>
      <xdr:rowOff>85638</xdr:rowOff>
    </xdr:to>
    <xdr:sp macro="" textlink="">
      <xdr:nvSpPr>
        <xdr:cNvPr id="371" name="楕円 370"/>
        <xdr:cNvSpPr/>
      </xdr:nvSpPr>
      <xdr:spPr>
        <a:xfrm>
          <a:off x="10426700" y="94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6915</xdr:rowOff>
    </xdr:from>
    <xdr:ext cx="534377" cy="259045"/>
    <xdr:sp macro="" textlink="">
      <xdr:nvSpPr>
        <xdr:cNvPr id="372" name="農林水産業費該当値テキスト"/>
        <xdr:cNvSpPr txBox="1"/>
      </xdr:nvSpPr>
      <xdr:spPr>
        <a:xfrm>
          <a:off x="10528300" y="92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132987</xdr:rowOff>
    </xdr:from>
    <xdr:to>
      <xdr:col>50</xdr:col>
      <xdr:colOff>165100</xdr:colOff>
      <xdr:row>56</xdr:row>
      <xdr:rowOff>63137</xdr:rowOff>
    </xdr:to>
    <xdr:sp macro="" textlink="">
      <xdr:nvSpPr>
        <xdr:cNvPr id="373" name="楕円 372"/>
        <xdr:cNvSpPr/>
      </xdr:nvSpPr>
      <xdr:spPr>
        <a:xfrm>
          <a:off x="9588500" y="9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79664</xdr:rowOff>
    </xdr:from>
    <xdr:ext cx="534377" cy="259045"/>
    <xdr:sp macro="" textlink="">
      <xdr:nvSpPr>
        <xdr:cNvPr id="374" name="テキスト ボックス 373"/>
        <xdr:cNvSpPr txBox="1"/>
      </xdr:nvSpPr>
      <xdr:spPr>
        <a:xfrm>
          <a:off x="9372111" y="93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81405</xdr:rowOff>
    </xdr:from>
    <xdr:to>
      <xdr:col>46</xdr:col>
      <xdr:colOff>38100</xdr:colOff>
      <xdr:row>56</xdr:row>
      <xdr:rowOff>11555</xdr:rowOff>
    </xdr:to>
    <xdr:sp macro="" textlink="">
      <xdr:nvSpPr>
        <xdr:cNvPr id="375" name="楕円 374"/>
        <xdr:cNvSpPr/>
      </xdr:nvSpPr>
      <xdr:spPr>
        <a:xfrm>
          <a:off x="8699500" y="9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28082</xdr:rowOff>
    </xdr:from>
    <xdr:ext cx="534377" cy="259045"/>
    <xdr:sp macro="" textlink="">
      <xdr:nvSpPr>
        <xdr:cNvPr id="376" name="テキスト ボックス 375"/>
        <xdr:cNvSpPr txBox="1"/>
      </xdr:nvSpPr>
      <xdr:spPr>
        <a:xfrm>
          <a:off x="8483111" y="9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122913</xdr:rowOff>
    </xdr:from>
    <xdr:to>
      <xdr:col>41</xdr:col>
      <xdr:colOff>101600</xdr:colOff>
      <xdr:row>57</xdr:row>
      <xdr:rowOff>53063</xdr:rowOff>
    </xdr:to>
    <xdr:sp macro="" textlink="">
      <xdr:nvSpPr>
        <xdr:cNvPr id="377" name="楕円 376"/>
        <xdr:cNvSpPr/>
      </xdr:nvSpPr>
      <xdr:spPr>
        <a:xfrm>
          <a:off x="7810500" y="9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44190</xdr:rowOff>
    </xdr:from>
    <xdr:ext cx="534377" cy="259045"/>
    <xdr:sp macro="" textlink="">
      <xdr:nvSpPr>
        <xdr:cNvPr id="378" name="テキスト ボックス 377"/>
        <xdr:cNvSpPr txBox="1"/>
      </xdr:nvSpPr>
      <xdr:spPr>
        <a:xfrm>
          <a:off x="7594111" y="98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79429</xdr:rowOff>
    </xdr:from>
    <xdr:to>
      <xdr:col>36</xdr:col>
      <xdr:colOff>165100</xdr:colOff>
      <xdr:row>56</xdr:row>
      <xdr:rowOff>9579</xdr:rowOff>
    </xdr:to>
    <xdr:sp macro="" textlink="">
      <xdr:nvSpPr>
        <xdr:cNvPr id="379" name="楕円 378"/>
        <xdr:cNvSpPr/>
      </xdr:nvSpPr>
      <xdr:spPr>
        <a:xfrm>
          <a:off x="6921500" y="95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26106</xdr:rowOff>
    </xdr:from>
    <xdr:ext cx="534377" cy="259045"/>
    <xdr:sp macro="" textlink="">
      <xdr:nvSpPr>
        <xdr:cNvPr id="380" name="テキスト ボックス 379"/>
        <xdr:cNvSpPr txBox="1"/>
      </xdr:nvSpPr>
      <xdr:spPr>
        <a:xfrm>
          <a:off x="6705111" y="92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69481</xdr:rowOff>
    </xdr:from>
    <xdr:to>
      <xdr:col>55</xdr:col>
      <xdr:colOff>0</xdr:colOff>
      <xdr:row>77</xdr:row>
      <xdr:rowOff>105220</xdr:rowOff>
    </xdr:to>
    <xdr:cxnSp macro="">
      <xdr:nvCxnSpPr>
        <xdr:cNvPr id="409" name="直線コネクタ 408"/>
        <xdr:cNvCxnSpPr/>
      </xdr:nvCxnSpPr>
      <xdr:spPr>
        <a:xfrm>
          <a:off x="9639300" y="13271131"/>
          <a:ext cx="8382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69481</xdr:rowOff>
    </xdr:from>
    <xdr:to>
      <xdr:col>50</xdr:col>
      <xdr:colOff>114300</xdr:colOff>
      <xdr:row>78</xdr:row>
      <xdr:rowOff>57441</xdr:rowOff>
    </xdr:to>
    <xdr:cxnSp macro="">
      <xdr:nvCxnSpPr>
        <xdr:cNvPr id="412" name="直線コネクタ 411"/>
        <xdr:cNvCxnSpPr/>
      </xdr:nvCxnSpPr>
      <xdr:spPr>
        <a:xfrm flipV="1">
          <a:off x="8750300" y="13271131"/>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40830</xdr:rowOff>
    </xdr:from>
    <xdr:to>
      <xdr:col>45</xdr:col>
      <xdr:colOff>177800</xdr:colOff>
      <xdr:row>78</xdr:row>
      <xdr:rowOff>57441</xdr:rowOff>
    </xdr:to>
    <xdr:cxnSp macro="">
      <xdr:nvCxnSpPr>
        <xdr:cNvPr id="415" name="直線コネクタ 414"/>
        <xdr:cNvCxnSpPr/>
      </xdr:nvCxnSpPr>
      <xdr:spPr>
        <a:xfrm>
          <a:off x="7861300" y="13071030"/>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40830</xdr:rowOff>
    </xdr:from>
    <xdr:to>
      <xdr:col>41</xdr:col>
      <xdr:colOff>50800</xdr:colOff>
      <xdr:row>78</xdr:row>
      <xdr:rowOff>34430</xdr:rowOff>
    </xdr:to>
    <xdr:cxnSp macro="">
      <xdr:nvCxnSpPr>
        <xdr:cNvPr id="418" name="直線コネクタ 417"/>
        <xdr:cNvCxnSpPr/>
      </xdr:nvCxnSpPr>
      <xdr:spPr>
        <a:xfrm flipV="1">
          <a:off x="6972300" y="13071030"/>
          <a:ext cx="889000" cy="3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54420</xdr:rowOff>
    </xdr:from>
    <xdr:to>
      <xdr:col>55</xdr:col>
      <xdr:colOff>50800</xdr:colOff>
      <xdr:row>77</xdr:row>
      <xdr:rowOff>156020</xdr:rowOff>
    </xdr:to>
    <xdr:sp macro="" textlink="">
      <xdr:nvSpPr>
        <xdr:cNvPr id="428" name="楕円 427"/>
        <xdr:cNvSpPr/>
      </xdr:nvSpPr>
      <xdr:spPr>
        <a:xfrm>
          <a:off x="10426700" y="132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32847</xdr:rowOff>
    </xdr:from>
    <xdr:ext cx="469744" cy="259045"/>
    <xdr:sp macro="" textlink="">
      <xdr:nvSpPr>
        <xdr:cNvPr id="429" name="商工費該当値テキスト"/>
        <xdr:cNvSpPr txBox="1"/>
      </xdr:nvSpPr>
      <xdr:spPr>
        <a:xfrm>
          <a:off x="10528300" y="132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18681</xdr:rowOff>
    </xdr:from>
    <xdr:to>
      <xdr:col>50</xdr:col>
      <xdr:colOff>165100</xdr:colOff>
      <xdr:row>77</xdr:row>
      <xdr:rowOff>120281</xdr:rowOff>
    </xdr:to>
    <xdr:sp macro="" textlink="">
      <xdr:nvSpPr>
        <xdr:cNvPr id="430" name="楕円 429"/>
        <xdr:cNvSpPr/>
      </xdr:nvSpPr>
      <xdr:spPr>
        <a:xfrm>
          <a:off x="9588500" y="132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111408</xdr:rowOff>
    </xdr:from>
    <xdr:ext cx="469744" cy="259045"/>
    <xdr:sp macro="" textlink="">
      <xdr:nvSpPr>
        <xdr:cNvPr id="431" name="テキスト ボックス 430"/>
        <xdr:cNvSpPr txBox="1"/>
      </xdr:nvSpPr>
      <xdr:spPr>
        <a:xfrm>
          <a:off x="9404428" y="1331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6641</xdr:rowOff>
    </xdr:from>
    <xdr:to>
      <xdr:col>46</xdr:col>
      <xdr:colOff>38100</xdr:colOff>
      <xdr:row>78</xdr:row>
      <xdr:rowOff>108241</xdr:rowOff>
    </xdr:to>
    <xdr:sp macro="" textlink="">
      <xdr:nvSpPr>
        <xdr:cNvPr id="432" name="楕円 431"/>
        <xdr:cNvSpPr/>
      </xdr:nvSpPr>
      <xdr:spPr>
        <a:xfrm>
          <a:off x="8699500" y="133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99368</xdr:rowOff>
    </xdr:from>
    <xdr:ext cx="469744" cy="259045"/>
    <xdr:sp macro="" textlink="">
      <xdr:nvSpPr>
        <xdr:cNvPr id="433" name="テキスト ボックス 432"/>
        <xdr:cNvSpPr txBox="1"/>
      </xdr:nvSpPr>
      <xdr:spPr>
        <a:xfrm>
          <a:off x="8515428" y="1347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161480</xdr:rowOff>
    </xdr:from>
    <xdr:to>
      <xdr:col>41</xdr:col>
      <xdr:colOff>101600</xdr:colOff>
      <xdr:row>76</xdr:row>
      <xdr:rowOff>91630</xdr:rowOff>
    </xdr:to>
    <xdr:sp macro="" textlink="">
      <xdr:nvSpPr>
        <xdr:cNvPr id="434" name="楕円 433"/>
        <xdr:cNvSpPr/>
      </xdr:nvSpPr>
      <xdr:spPr>
        <a:xfrm>
          <a:off x="7810500" y="130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82757</xdr:rowOff>
    </xdr:from>
    <xdr:ext cx="534377" cy="259045"/>
    <xdr:sp macro="" textlink="">
      <xdr:nvSpPr>
        <xdr:cNvPr id="435" name="テキスト ボックス 434"/>
        <xdr:cNvSpPr txBox="1"/>
      </xdr:nvSpPr>
      <xdr:spPr>
        <a:xfrm>
          <a:off x="7594111" y="131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155080</xdr:rowOff>
    </xdr:from>
    <xdr:to>
      <xdr:col>36</xdr:col>
      <xdr:colOff>165100</xdr:colOff>
      <xdr:row>78</xdr:row>
      <xdr:rowOff>85230</xdr:rowOff>
    </xdr:to>
    <xdr:sp macro="" textlink="">
      <xdr:nvSpPr>
        <xdr:cNvPr id="436" name="楕円 435"/>
        <xdr:cNvSpPr/>
      </xdr:nvSpPr>
      <xdr:spPr>
        <a:xfrm>
          <a:off x="6921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76357</xdr:rowOff>
    </xdr:from>
    <xdr:ext cx="469744" cy="259045"/>
    <xdr:sp macro="" textlink="">
      <xdr:nvSpPr>
        <xdr:cNvPr id="437" name="テキスト ボックス 436"/>
        <xdr:cNvSpPr txBox="1"/>
      </xdr:nvSpPr>
      <xdr:spPr>
        <a:xfrm>
          <a:off x="6737428" y="134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123298</xdr:rowOff>
    </xdr:from>
    <xdr:to>
      <xdr:col>55</xdr:col>
      <xdr:colOff>0</xdr:colOff>
      <xdr:row>89</xdr:row>
      <xdr:rowOff>158807</xdr:rowOff>
    </xdr:to>
    <xdr:cxnSp macro="">
      <xdr:nvCxnSpPr>
        <xdr:cNvPr id="467" name="直線コネクタ 466"/>
        <xdr:cNvCxnSpPr/>
      </xdr:nvCxnSpPr>
      <xdr:spPr>
        <a:xfrm flipV="1">
          <a:off x="9639300" y="15382348"/>
          <a:ext cx="8382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8" name="土木費平均値テキスト"/>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158807</xdr:rowOff>
    </xdr:from>
    <xdr:to>
      <xdr:col>50</xdr:col>
      <xdr:colOff>114300</xdr:colOff>
      <xdr:row>94</xdr:row>
      <xdr:rowOff>83122</xdr:rowOff>
    </xdr:to>
    <xdr:cxnSp macro="">
      <xdr:nvCxnSpPr>
        <xdr:cNvPr id="470" name="直線コネクタ 469"/>
        <xdr:cNvCxnSpPr/>
      </xdr:nvCxnSpPr>
      <xdr:spPr>
        <a:xfrm flipV="1">
          <a:off x="8750300" y="15417857"/>
          <a:ext cx="889000" cy="7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2" name="テキスト ボックス 471"/>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2863</xdr:rowOff>
    </xdr:from>
    <xdr:to>
      <xdr:col>45</xdr:col>
      <xdr:colOff>177800</xdr:colOff>
      <xdr:row>94</xdr:row>
      <xdr:rowOff>83122</xdr:rowOff>
    </xdr:to>
    <xdr:cxnSp macro="">
      <xdr:nvCxnSpPr>
        <xdr:cNvPr id="473" name="直線コネクタ 472"/>
        <xdr:cNvCxnSpPr/>
      </xdr:nvCxnSpPr>
      <xdr:spPr>
        <a:xfrm>
          <a:off x="7861300" y="15947713"/>
          <a:ext cx="889000" cy="2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102915</xdr:rowOff>
    </xdr:from>
    <xdr:to>
      <xdr:col>41</xdr:col>
      <xdr:colOff>50800</xdr:colOff>
      <xdr:row>93</xdr:row>
      <xdr:rowOff>2863</xdr:rowOff>
    </xdr:to>
    <xdr:cxnSp macro="">
      <xdr:nvCxnSpPr>
        <xdr:cNvPr id="476" name="直線コネクタ 475"/>
        <xdr:cNvCxnSpPr/>
      </xdr:nvCxnSpPr>
      <xdr:spPr>
        <a:xfrm>
          <a:off x="6972300" y="15876315"/>
          <a:ext cx="889000" cy="7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72498</xdr:rowOff>
    </xdr:from>
    <xdr:to>
      <xdr:col>55</xdr:col>
      <xdr:colOff>50800</xdr:colOff>
      <xdr:row>90</xdr:row>
      <xdr:rowOff>2648</xdr:rowOff>
    </xdr:to>
    <xdr:sp macro="" textlink="">
      <xdr:nvSpPr>
        <xdr:cNvPr id="486" name="楕円 485"/>
        <xdr:cNvSpPr/>
      </xdr:nvSpPr>
      <xdr:spPr>
        <a:xfrm>
          <a:off x="10426700" y="153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25525</xdr:rowOff>
    </xdr:from>
    <xdr:ext cx="599010" cy="259045"/>
    <xdr:sp macro="" textlink="">
      <xdr:nvSpPr>
        <xdr:cNvPr id="487" name="土木費該当値テキスト"/>
        <xdr:cNvSpPr txBox="1"/>
      </xdr:nvSpPr>
      <xdr:spPr>
        <a:xfrm>
          <a:off x="10528300" y="152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108007</xdr:rowOff>
    </xdr:from>
    <xdr:to>
      <xdr:col>50</xdr:col>
      <xdr:colOff>165100</xdr:colOff>
      <xdr:row>90</xdr:row>
      <xdr:rowOff>38157</xdr:rowOff>
    </xdr:to>
    <xdr:sp macro="" textlink="">
      <xdr:nvSpPr>
        <xdr:cNvPr id="488" name="楕円 487"/>
        <xdr:cNvSpPr/>
      </xdr:nvSpPr>
      <xdr:spPr>
        <a:xfrm>
          <a:off x="9588500" y="153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54684</xdr:rowOff>
    </xdr:from>
    <xdr:ext cx="599010" cy="259045"/>
    <xdr:sp macro="" textlink="">
      <xdr:nvSpPr>
        <xdr:cNvPr id="489" name="テキスト ボックス 488"/>
        <xdr:cNvSpPr txBox="1"/>
      </xdr:nvSpPr>
      <xdr:spPr>
        <a:xfrm>
          <a:off x="9339795" y="1514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32322</xdr:rowOff>
    </xdr:from>
    <xdr:to>
      <xdr:col>46</xdr:col>
      <xdr:colOff>38100</xdr:colOff>
      <xdr:row>94</xdr:row>
      <xdr:rowOff>133922</xdr:rowOff>
    </xdr:to>
    <xdr:sp macro="" textlink="">
      <xdr:nvSpPr>
        <xdr:cNvPr id="490" name="楕円 489"/>
        <xdr:cNvSpPr/>
      </xdr:nvSpPr>
      <xdr:spPr>
        <a:xfrm>
          <a:off x="86995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125049</xdr:rowOff>
    </xdr:from>
    <xdr:ext cx="534377" cy="259045"/>
    <xdr:sp macro="" textlink="">
      <xdr:nvSpPr>
        <xdr:cNvPr id="491" name="テキスト ボックス 490"/>
        <xdr:cNvSpPr txBox="1"/>
      </xdr:nvSpPr>
      <xdr:spPr>
        <a:xfrm>
          <a:off x="8483111" y="162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123513</xdr:rowOff>
    </xdr:from>
    <xdr:to>
      <xdr:col>41</xdr:col>
      <xdr:colOff>101600</xdr:colOff>
      <xdr:row>93</xdr:row>
      <xdr:rowOff>53663</xdr:rowOff>
    </xdr:to>
    <xdr:sp macro="" textlink="">
      <xdr:nvSpPr>
        <xdr:cNvPr id="492" name="楕円 491"/>
        <xdr:cNvSpPr/>
      </xdr:nvSpPr>
      <xdr:spPr>
        <a:xfrm>
          <a:off x="7810500" y="158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44790</xdr:rowOff>
    </xdr:from>
    <xdr:ext cx="534377" cy="259045"/>
    <xdr:sp macro="" textlink="">
      <xdr:nvSpPr>
        <xdr:cNvPr id="493" name="テキスト ボックス 492"/>
        <xdr:cNvSpPr txBox="1"/>
      </xdr:nvSpPr>
      <xdr:spPr>
        <a:xfrm>
          <a:off x="7594111" y="159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52115</xdr:rowOff>
    </xdr:from>
    <xdr:to>
      <xdr:col>36</xdr:col>
      <xdr:colOff>165100</xdr:colOff>
      <xdr:row>92</xdr:row>
      <xdr:rowOff>153715</xdr:rowOff>
    </xdr:to>
    <xdr:sp macro="" textlink="">
      <xdr:nvSpPr>
        <xdr:cNvPr id="494" name="楕円 493"/>
        <xdr:cNvSpPr/>
      </xdr:nvSpPr>
      <xdr:spPr>
        <a:xfrm>
          <a:off x="6921500" y="158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144842</xdr:rowOff>
    </xdr:from>
    <xdr:ext cx="534377" cy="259045"/>
    <xdr:sp macro="" textlink="">
      <xdr:nvSpPr>
        <xdr:cNvPr id="495" name="テキスト ボックス 494"/>
        <xdr:cNvSpPr txBox="1"/>
      </xdr:nvSpPr>
      <xdr:spPr>
        <a:xfrm>
          <a:off x="6705111" y="159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157912</xdr:rowOff>
    </xdr:from>
    <xdr:to>
      <xdr:col>85</xdr:col>
      <xdr:colOff>127000</xdr:colOff>
      <xdr:row>36</xdr:row>
      <xdr:rowOff>147853</xdr:rowOff>
    </xdr:to>
    <xdr:cxnSp macro="">
      <xdr:nvCxnSpPr>
        <xdr:cNvPr id="525" name="直線コネクタ 524"/>
        <xdr:cNvCxnSpPr/>
      </xdr:nvCxnSpPr>
      <xdr:spPr>
        <a:xfrm>
          <a:off x="15481300" y="6158662"/>
          <a:ext cx="8382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157912</xdr:rowOff>
    </xdr:from>
    <xdr:to>
      <xdr:col>81</xdr:col>
      <xdr:colOff>50800</xdr:colOff>
      <xdr:row>35</xdr:row>
      <xdr:rowOff>168504</xdr:rowOff>
    </xdr:to>
    <xdr:cxnSp macro="">
      <xdr:nvCxnSpPr>
        <xdr:cNvPr id="528" name="直線コネクタ 527"/>
        <xdr:cNvCxnSpPr/>
      </xdr:nvCxnSpPr>
      <xdr:spPr>
        <a:xfrm flipV="1">
          <a:off x="14592300" y="6158662"/>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168504</xdr:rowOff>
    </xdr:from>
    <xdr:to>
      <xdr:col>76</xdr:col>
      <xdr:colOff>114300</xdr:colOff>
      <xdr:row>36</xdr:row>
      <xdr:rowOff>19685</xdr:rowOff>
    </xdr:to>
    <xdr:cxnSp macro="">
      <xdr:nvCxnSpPr>
        <xdr:cNvPr id="531" name="直線コネクタ 530"/>
        <xdr:cNvCxnSpPr/>
      </xdr:nvCxnSpPr>
      <xdr:spPr>
        <a:xfrm flipV="1">
          <a:off x="13703300" y="616925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19685</xdr:rowOff>
    </xdr:from>
    <xdr:to>
      <xdr:col>71</xdr:col>
      <xdr:colOff>177800</xdr:colOff>
      <xdr:row>36</xdr:row>
      <xdr:rowOff>87960</xdr:rowOff>
    </xdr:to>
    <xdr:cxnSp macro="">
      <xdr:nvCxnSpPr>
        <xdr:cNvPr id="534" name="直線コネクタ 533"/>
        <xdr:cNvCxnSpPr/>
      </xdr:nvCxnSpPr>
      <xdr:spPr>
        <a:xfrm flipV="1">
          <a:off x="12814300" y="6191885"/>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143603</xdr:rowOff>
    </xdr:from>
    <xdr:ext cx="534377" cy="259045"/>
    <xdr:sp macro="" textlink="">
      <xdr:nvSpPr>
        <xdr:cNvPr id="538" name="テキスト ボックス 537"/>
        <xdr:cNvSpPr txBox="1"/>
      </xdr:nvSpPr>
      <xdr:spPr>
        <a:xfrm>
          <a:off x="12547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97053</xdr:rowOff>
    </xdr:from>
    <xdr:to>
      <xdr:col>85</xdr:col>
      <xdr:colOff>177800</xdr:colOff>
      <xdr:row>37</xdr:row>
      <xdr:rowOff>27203</xdr:rowOff>
    </xdr:to>
    <xdr:sp macro="" textlink="">
      <xdr:nvSpPr>
        <xdr:cNvPr id="544" name="楕円 543"/>
        <xdr:cNvSpPr/>
      </xdr:nvSpPr>
      <xdr:spPr>
        <a:xfrm>
          <a:off x="16268700" y="62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75480</xdr:rowOff>
    </xdr:from>
    <xdr:ext cx="534377" cy="259045"/>
    <xdr:sp macro="" textlink="">
      <xdr:nvSpPr>
        <xdr:cNvPr id="545" name="消防費該当値テキスト"/>
        <xdr:cNvSpPr txBox="1"/>
      </xdr:nvSpPr>
      <xdr:spPr>
        <a:xfrm>
          <a:off x="16370300" y="62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107112</xdr:rowOff>
    </xdr:from>
    <xdr:to>
      <xdr:col>81</xdr:col>
      <xdr:colOff>101600</xdr:colOff>
      <xdr:row>36</xdr:row>
      <xdr:rowOff>37262</xdr:rowOff>
    </xdr:to>
    <xdr:sp macro="" textlink="">
      <xdr:nvSpPr>
        <xdr:cNvPr id="546" name="楕円 545"/>
        <xdr:cNvSpPr/>
      </xdr:nvSpPr>
      <xdr:spPr>
        <a:xfrm>
          <a:off x="15430500" y="61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28389</xdr:rowOff>
    </xdr:from>
    <xdr:ext cx="534377" cy="259045"/>
    <xdr:sp macro="" textlink="">
      <xdr:nvSpPr>
        <xdr:cNvPr id="547" name="テキスト ボックス 546"/>
        <xdr:cNvSpPr txBox="1"/>
      </xdr:nvSpPr>
      <xdr:spPr>
        <a:xfrm>
          <a:off x="15214111" y="62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117704</xdr:rowOff>
    </xdr:from>
    <xdr:to>
      <xdr:col>76</xdr:col>
      <xdr:colOff>165100</xdr:colOff>
      <xdr:row>36</xdr:row>
      <xdr:rowOff>47854</xdr:rowOff>
    </xdr:to>
    <xdr:sp macro="" textlink="">
      <xdr:nvSpPr>
        <xdr:cNvPr id="548" name="楕円 547"/>
        <xdr:cNvSpPr/>
      </xdr:nvSpPr>
      <xdr:spPr>
        <a:xfrm>
          <a:off x="14541500" y="61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38981</xdr:rowOff>
    </xdr:from>
    <xdr:ext cx="534377" cy="259045"/>
    <xdr:sp macro="" textlink="">
      <xdr:nvSpPr>
        <xdr:cNvPr id="549" name="テキスト ボックス 548"/>
        <xdr:cNvSpPr txBox="1"/>
      </xdr:nvSpPr>
      <xdr:spPr>
        <a:xfrm>
          <a:off x="14325111" y="62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140335</xdr:rowOff>
    </xdr:from>
    <xdr:to>
      <xdr:col>72</xdr:col>
      <xdr:colOff>38100</xdr:colOff>
      <xdr:row>36</xdr:row>
      <xdr:rowOff>70485</xdr:rowOff>
    </xdr:to>
    <xdr:sp macro="" textlink="">
      <xdr:nvSpPr>
        <xdr:cNvPr id="550" name="楕円 549"/>
        <xdr:cNvSpPr/>
      </xdr:nvSpPr>
      <xdr:spPr>
        <a:xfrm>
          <a:off x="1365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61612</xdr:rowOff>
    </xdr:from>
    <xdr:ext cx="534377" cy="259045"/>
    <xdr:sp macro="" textlink="">
      <xdr:nvSpPr>
        <xdr:cNvPr id="551" name="テキスト ボックス 550"/>
        <xdr:cNvSpPr txBox="1"/>
      </xdr:nvSpPr>
      <xdr:spPr>
        <a:xfrm>
          <a:off x="13436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37160</xdr:rowOff>
    </xdr:from>
    <xdr:to>
      <xdr:col>67</xdr:col>
      <xdr:colOff>101600</xdr:colOff>
      <xdr:row>36</xdr:row>
      <xdr:rowOff>138760</xdr:rowOff>
    </xdr:to>
    <xdr:sp macro="" textlink="">
      <xdr:nvSpPr>
        <xdr:cNvPr id="552" name="楕円 551"/>
        <xdr:cNvSpPr/>
      </xdr:nvSpPr>
      <xdr:spPr>
        <a:xfrm>
          <a:off x="12763500" y="62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155287</xdr:rowOff>
    </xdr:from>
    <xdr:ext cx="534377" cy="259045"/>
    <xdr:sp macro="" textlink="">
      <xdr:nvSpPr>
        <xdr:cNvPr id="553" name="テキスト ボックス 552"/>
        <xdr:cNvSpPr txBox="1"/>
      </xdr:nvSpPr>
      <xdr:spPr>
        <a:xfrm>
          <a:off x="12547111" y="59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106814</xdr:rowOff>
    </xdr:from>
    <xdr:to>
      <xdr:col>85</xdr:col>
      <xdr:colOff>127000</xdr:colOff>
      <xdr:row>56</xdr:row>
      <xdr:rowOff>115860</xdr:rowOff>
    </xdr:to>
    <xdr:cxnSp macro="">
      <xdr:nvCxnSpPr>
        <xdr:cNvPr id="585" name="直線コネクタ 584"/>
        <xdr:cNvCxnSpPr/>
      </xdr:nvCxnSpPr>
      <xdr:spPr>
        <a:xfrm>
          <a:off x="15481300" y="9536564"/>
          <a:ext cx="838200" cy="1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6" name="教育費平均値テキスト"/>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5300</xdr:rowOff>
    </xdr:from>
    <xdr:to>
      <xdr:col>81</xdr:col>
      <xdr:colOff>50800</xdr:colOff>
      <xdr:row>55</xdr:row>
      <xdr:rowOff>106814</xdr:rowOff>
    </xdr:to>
    <xdr:cxnSp macro="">
      <xdr:nvCxnSpPr>
        <xdr:cNvPr id="588" name="直線コネクタ 587"/>
        <xdr:cNvCxnSpPr/>
      </xdr:nvCxnSpPr>
      <xdr:spPr>
        <a:xfrm>
          <a:off x="14592300" y="9435050"/>
          <a:ext cx="889000" cy="10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90" name="テキスト ボックス 589"/>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5300</xdr:rowOff>
    </xdr:from>
    <xdr:to>
      <xdr:col>76</xdr:col>
      <xdr:colOff>114300</xdr:colOff>
      <xdr:row>57</xdr:row>
      <xdr:rowOff>126882</xdr:rowOff>
    </xdr:to>
    <xdr:cxnSp macro="">
      <xdr:nvCxnSpPr>
        <xdr:cNvPr id="591" name="直線コネクタ 590"/>
        <xdr:cNvCxnSpPr/>
      </xdr:nvCxnSpPr>
      <xdr:spPr>
        <a:xfrm flipV="1">
          <a:off x="13703300" y="9435050"/>
          <a:ext cx="889000" cy="4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95086</xdr:rowOff>
    </xdr:from>
    <xdr:ext cx="534377" cy="259045"/>
    <xdr:sp macro="" textlink="">
      <xdr:nvSpPr>
        <xdr:cNvPr id="593" name="テキスト ボックス 592"/>
        <xdr:cNvSpPr txBox="1"/>
      </xdr:nvSpPr>
      <xdr:spPr>
        <a:xfrm>
          <a:off x="14325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126882</xdr:rowOff>
    </xdr:from>
    <xdr:to>
      <xdr:col>71</xdr:col>
      <xdr:colOff>177800</xdr:colOff>
      <xdr:row>57</xdr:row>
      <xdr:rowOff>163948</xdr:rowOff>
    </xdr:to>
    <xdr:cxnSp macro="">
      <xdr:nvCxnSpPr>
        <xdr:cNvPr id="594" name="直線コネクタ 593"/>
        <xdr:cNvCxnSpPr/>
      </xdr:nvCxnSpPr>
      <xdr:spPr>
        <a:xfrm flipV="1">
          <a:off x="12814300" y="9899532"/>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2666</xdr:rowOff>
    </xdr:from>
    <xdr:ext cx="534377" cy="259045"/>
    <xdr:sp macro="" textlink="">
      <xdr:nvSpPr>
        <xdr:cNvPr id="596" name="テキスト ボックス 595"/>
        <xdr:cNvSpPr txBox="1"/>
      </xdr:nvSpPr>
      <xdr:spPr>
        <a:xfrm>
          <a:off x="13436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35110</xdr:rowOff>
    </xdr:from>
    <xdr:ext cx="534377" cy="259045"/>
    <xdr:sp macro="" textlink="">
      <xdr:nvSpPr>
        <xdr:cNvPr id="598" name="テキスト ボックス 597"/>
        <xdr:cNvSpPr txBox="1"/>
      </xdr:nvSpPr>
      <xdr:spPr>
        <a:xfrm>
          <a:off x="12547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65060</xdr:rowOff>
    </xdr:from>
    <xdr:to>
      <xdr:col>85</xdr:col>
      <xdr:colOff>177800</xdr:colOff>
      <xdr:row>56</xdr:row>
      <xdr:rowOff>166660</xdr:rowOff>
    </xdr:to>
    <xdr:sp macro="" textlink="">
      <xdr:nvSpPr>
        <xdr:cNvPr id="604" name="楕円 603"/>
        <xdr:cNvSpPr/>
      </xdr:nvSpPr>
      <xdr:spPr>
        <a:xfrm>
          <a:off x="16268700" y="96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87937</xdr:rowOff>
    </xdr:from>
    <xdr:ext cx="534377" cy="259045"/>
    <xdr:sp macro="" textlink="">
      <xdr:nvSpPr>
        <xdr:cNvPr id="605" name="教育費該当値テキスト"/>
        <xdr:cNvSpPr txBox="1"/>
      </xdr:nvSpPr>
      <xdr:spPr>
        <a:xfrm>
          <a:off x="16370300" y="95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56014</xdr:rowOff>
    </xdr:from>
    <xdr:to>
      <xdr:col>81</xdr:col>
      <xdr:colOff>101600</xdr:colOff>
      <xdr:row>55</xdr:row>
      <xdr:rowOff>157614</xdr:rowOff>
    </xdr:to>
    <xdr:sp macro="" textlink="">
      <xdr:nvSpPr>
        <xdr:cNvPr id="606" name="楕円 605"/>
        <xdr:cNvSpPr/>
      </xdr:nvSpPr>
      <xdr:spPr>
        <a:xfrm>
          <a:off x="15430500" y="94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2691</xdr:rowOff>
    </xdr:from>
    <xdr:ext cx="534377" cy="259045"/>
    <xdr:sp macro="" textlink="">
      <xdr:nvSpPr>
        <xdr:cNvPr id="607" name="テキスト ボックス 606"/>
        <xdr:cNvSpPr txBox="1"/>
      </xdr:nvSpPr>
      <xdr:spPr>
        <a:xfrm>
          <a:off x="15214111" y="92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125950</xdr:rowOff>
    </xdr:from>
    <xdr:to>
      <xdr:col>76</xdr:col>
      <xdr:colOff>165100</xdr:colOff>
      <xdr:row>55</xdr:row>
      <xdr:rowOff>56100</xdr:rowOff>
    </xdr:to>
    <xdr:sp macro="" textlink="">
      <xdr:nvSpPr>
        <xdr:cNvPr id="608" name="楕円 607"/>
        <xdr:cNvSpPr/>
      </xdr:nvSpPr>
      <xdr:spPr>
        <a:xfrm>
          <a:off x="14541500" y="93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72627</xdr:rowOff>
    </xdr:from>
    <xdr:ext cx="534377" cy="259045"/>
    <xdr:sp macro="" textlink="">
      <xdr:nvSpPr>
        <xdr:cNvPr id="609" name="テキスト ボックス 608"/>
        <xdr:cNvSpPr txBox="1"/>
      </xdr:nvSpPr>
      <xdr:spPr>
        <a:xfrm>
          <a:off x="14325111" y="91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76082</xdr:rowOff>
    </xdr:from>
    <xdr:to>
      <xdr:col>72</xdr:col>
      <xdr:colOff>38100</xdr:colOff>
      <xdr:row>58</xdr:row>
      <xdr:rowOff>6232</xdr:rowOff>
    </xdr:to>
    <xdr:sp macro="" textlink="">
      <xdr:nvSpPr>
        <xdr:cNvPr id="610" name="楕円 609"/>
        <xdr:cNvSpPr/>
      </xdr:nvSpPr>
      <xdr:spPr>
        <a:xfrm>
          <a:off x="13652500" y="98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22759</xdr:rowOff>
    </xdr:from>
    <xdr:ext cx="534377" cy="259045"/>
    <xdr:sp macro="" textlink="">
      <xdr:nvSpPr>
        <xdr:cNvPr id="611" name="テキスト ボックス 610"/>
        <xdr:cNvSpPr txBox="1"/>
      </xdr:nvSpPr>
      <xdr:spPr>
        <a:xfrm>
          <a:off x="13436111" y="962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113148</xdr:rowOff>
    </xdr:from>
    <xdr:to>
      <xdr:col>67</xdr:col>
      <xdr:colOff>101600</xdr:colOff>
      <xdr:row>58</xdr:row>
      <xdr:rowOff>43298</xdr:rowOff>
    </xdr:to>
    <xdr:sp macro="" textlink="">
      <xdr:nvSpPr>
        <xdr:cNvPr id="612" name="楕円 611"/>
        <xdr:cNvSpPr/>
      </xdr:nvSpPr>
      <xdr:spPr>
        <a:xfrm>
          <a:off x="12763500" y="98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59825</xdr:rowOff>
    </xdr:from>
    <xdr:ext cx="534377" cy="259045"/>
    <xdr:sp macro="" textlink="">
      <xdr:nvSpPr>
        <xdr:cNvPr id="613" name="テキスト ボックス 612"/>
        <xdr:cNvSpPr txBox="1"/>
      </xdr:nvSpPr>
      <xdr:spPr>
        <a:xfrm>
          <a:off x="12547111" y="96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138748</xdr:rowOff>
    </xdr:from>
    <xdr:to>
      <xdr:col>85</xdr:col>
      <xdr:colOff>127000</xdr:colOff>
      <xdr:row>79</xdr:row>
      <xdr:rowOff>44450</xdr:rowOff>
    </xdr:to>
    <xdr:cxnSp macro="">
      <xdr:nvCxnSpPr>
        <xdr:cNvPr id="642" name="直線コネクタ 641"/>
        <xdr:cNvCxnSpPr/>
      </xdr:nvCxnSpPr>
      <xdr:spPr>
        <a:xfrm>
          <a:off x="15481300" y="13511848"/>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138748</xdr:rowOff>
    </xdr:from>
    <xdr:to>
      <xdr:col>81</xdr:col>
      <xdr:colOff>50800</xdr:colOff>
      <xdr:row>79</xdr:row>
      <xdr:rowOff>22809</xdr:rowOff>
    </xdr:to>
    <xdr:cxnSp macro="">
      <xdr:nvCxnSpPr>
        <xdr:cNvPr id="645" name="直線コネクタ 644"/>
        <xdr:cNvCxnSpPr/>
      </xdr:nvCxnSpPr>
      <xdr:spPr>
        <a:xfrm flipV="1">
          <a:off x="14592300" y="13511848"/>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22809</xdr:rowOff>
    </xdr:from>
    <xdr:to>
      <xdr:col>76</xdr:col>
      <xdr:colOff>114300</xdr:colOff>
      <xdr:row>79</xdr:row>
      <xdr:rowOff>44450</xdr:rowOff>
    </xdr:to>
    <xdr:cxnSp macro="">
      <xdr:nvCxnSpPr>
        <xdr:cNvPr id="648" name="直線コネクタ 647"/>
        <xdr:cNvCxnSpPr/>
      </xdr:nvCxnSpPr>
      <xdr:spPr>
        <a:xfrm flipV="1">
          <a:off x="13703300" y="13567359"/>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1" name="直線コネクタ 65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87948</xdr:rowOff>
    </xdr:from>
    <xdr:to>
      <xdr:col>81</xdr:col>
      <xdr:colOff>101600</xdr:colOff>
      <xdr:row>79</xdr:row>
      <xdr:rowOff>18098</xdr:rowOff>
    </xdr:to>
    <xdr:sp macro="" textlink="">
      <xdr:nvSpPr>
        <xdr:cNvPr id="663" name="楕円 662"/>
        <xdr:cNvSpPr/>
      </xdr:nvSpPr>
      <xdr:spPr>
        <a:xfrm>
          <a:off x="15430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9225</xdr:rowOff>
    </xdr:from>
    <xdr:ext cx="469744" cy="259045"/>
    <xdr:sp macro="" textlink="">
      <xdr:nvSpPr>
        <xdr:cNvPr id="664" name="テキスト ボックス 663"/>
        <xdr:cNvSpPr txBox="1"/>
      </xdr:nvSpPr>
      <xdr:spPr>
        <a:xfrm>
          <a:off x="15246428"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143459</xdr:rowOff>
    </xdr:from>
    <xdr:to>
      <xdr:col>76</xdr:col>
      <xdr:colOff>165100</xdr:colOff>
      <xdr:row>79</xdr:row>
      <xdr:rowOff>73609</xdr:rowOff>
    </xdr:to>
    <xdr:sp macro="" textlink="">
      <xdr:nvSpPr>
        <xdr:cNvPr id="665" name="楕円 664"/>
        <xdr:cNvSpPr/>
      </xdr:nvSpPr>
      <xdr:spPr>
        <a:xfrm>
          <a:off x="14541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64736</xdr:rowOff>
    </xdr:from>
    <xdr:ext cx="378565" cy="259045"/>
    <xdr:sp macro="" textlink="">
      <xdr:nvSpPr>
        <xdr:cNvPr id="666" name="テキスト ボックス 665"/>
        <xdr:cNvSpPr txBox="1"/>
      </xdr:nvSpPr>
      <xdr:spPr>
        <a:xfrm>
          <a:off x="14403017" y="1360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167500</xdr:rowOff>
    </xdr:from>
    <xdr:to>
      <xdr:col>85</xdr:col>
      <xdr:colOff>127000</xdr:colOff>
      <xdr:row>95</xdr:row>
      <xdr:rowOff>28930</xdr:rowOff>
    </xdr:to>
    <xdr:cxnSp macro="">
      <xdr:nvCxnSpPr>
        <xdr:cNvPr id="699" name="直線コネクタ 698"/>
        <xdr:cNvCxnSpPr/>
      </xdr:nvCxnSpPr>
      <xdr:spPr>
        <a:xfrm flipV="1">
          <a:off x="15481300" y="16283800"/>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700" name="公債費平均値テキスト"/>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154915</xdr:rowOff>
    </xdr:from>
    <xdr:to>
      <xdr:col>81</xdr:col>
      <xdr:colOff>50800</xdr:colOff>
      <xdr:row>95</xdr:row>
      <xdr:rowOff>28930</xdr:rowOff>
    </xdr:to>
    <xdr:cxnSp macro="">
      <xdr:nvCxnSpPr>
        <xdr:cNvPr id="702" name="直線コネクタ 701"/>
        <xdr:cNvCxnSpPr/>
      </xdr:nvCxnSpPr>
      <xdr:spPr>
        <a:xfrm>
          <a:off x="14592300" y="16271215"/>
          <a:ext cx="889000" cy="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4" name="テキスト ボックス 703"/>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101397</xdr:rowOff>
    </xdr:from>
    <xdr:to>
      <xdr:col>76</xdr:col>
      <xdr:colOff>114300</xdr:colOff>
      <xdr:row>94</xdr:row>
      <xdr:rowOff>154915</xdr:rowOff>
    </xdr:to>
    <xdr:cxnSp macro="">
      <xdr:nvCxnSpPr>
        <xdr:cNvPr id="705" name="直線コネクタ 704"/>
        <xdr:cNvCxnSpPr/>
      </xdr:nvCxnSpPr>
      <xdr:spPr>
        <a:xfrm>
          <a:off x="13703300" y="16217697"/>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7" name="テキスト ボックス 706"/>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22313</xdr:rowOff>
    </xdr:from>
    <xdr:to>
      <xdr:col>71</xdr:col>
      <xdr:colOff>177800</xdr:colOff>
      <xdr:row>94</xdr:row>
      <xdr:rowOff>101397</xdr:rowOff>
    </xdr:to>
    <xdr:cxnSp macro="">
      <xdr:nvCxnSpPr>
        <xdr:cNvPr id="708" name="直線コネクタ 707"/>
        <xdr:cNvCxnSpPr/>
      </xdr:nvCxnSpPr>
      <xdr:spPr>
        <a:xfrm>
          <a:off x="12814300" y="16138613"/>
          <a:ext cx="8890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65664</xdr:rowOff>
    </xdr:from>
    <xdr:ext cx="534377" cy="259045"/>
    <xdr:sp macro="" textlink="">
      <xdr:nvSpPr>
        <xdr:cNvPr id="710" name="テキスト ボックス 709"/>
        <xdr:cNvSpPr txBox="1"/>
      </xdr:nvSpPr>
      <xdr:spPr>
        <a:xfrm>
          <a:off x="13436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77652</xdr:rowOff>
    </xdr:from>
    <xdr:ext cx="534377" cy="259045"/>
    <xdr:sp macro="" textlink="">
      <xdr:nvSpPr>
        <xdr:cNvPr id="712" name="テキスト ボックス 711"/>
        <xdr:cNvSpPr txBox="1"/>
      </xdr:nvSpPr>
      <xdr:spPr>
        <a:xfrm>
          <a:off x="12547111" y="163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116700</xdr:rowOff>
    </xdr:from>
    <xdr:to>
      <xdr:col>85</xdr:col>
      <xdr:colOff>177800</xdr:colOff>
      <xdr:row>95</xdr:row>
      <xdr:rowOff>46850</xdr:rowOff>
    </xdr:to>
    <xdr:sp macro="" textlink="">
      <xdr:nvSpPr>
        <xdr:cNvPr id="718" name="楕円 717"/>
        <xdr:cNvSpPr/>
      </xdr:nvSpPr>
      <xdr:spPr>
        <a:xfrm>
          <a:off x="16268700" y="162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95127</xdr:rowOff>
    </xdr:from>
    <xdr:ext cx="534377" cy="259045"/>
    <xdr:sp macro="" textlink="">
      <xdr:nvSpPr>
        <xdr:cNvPr id="719" name="公債費該当値テキスト"/>
        <xdr:cNvSpPr txBox="1"/>
      </xdr:nvSpPr>
      <xdr:spPr>
        <a:xfrm>
          <a:off x="16370300" y="162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149580</xdr:rowOff>
    </xdr:from>
    <xdr:to>
      <xdr:col>81</xdr:col>
      <xdr:colOff>101600</xdr:colOff>
      <xdr:row>95</xdr:row>
      <xdr:rowOff>79730</xdr:rowOff>
    </xdr:to>
    <xdr:sp macro="" textlink="">
      <xdr:nvSpPr>
        <xdr:cNvPr id="720" name="楕円 719"/>
        <xdr:cNvSpPr/>
      </xdr:nvSpPr>
      <xdr:spPr>
        <a:xfrm>
          <a:off x="15430500" y="162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70857</xdr:rowOff>
    </xdr:from>
    <xdr:ext cx="534377" cy="259045"/>
    <xdr:sp macro="" textlink="">
      <xdr:nvSpPr>
        <xdr:cNvPr id="721" name="テキスト ボックス 720"/>
        <xdr:cNvSpPr txBox="1"/>
      </xdr:nvSpPr>
      <xdr:spPr>
        <a:xfrm>
          <a:off x="15214111" y="163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104115</xdr:rowOff>
    </xdr:from>
    <xdr:to>
      <xdr:col>76</xdr:col>
      <xdr:colOff>165100</xdr:colOff>
      <xdr:row>95</xdr:row>
      <xdr:rowOff>34265</xdr:rowOff>
    </xdr:to>
    <xdr:sp macro="" textlink="">
      <xdr:nvSpPr>
        <xdr:cNvPr id="722" name="楕円 721"/>
        <xdr:cNvSpPr/>
      </xdr:nvSpPr>
      <xdr:spPr>
        <a:xfrm>
          <a:off x="1454150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50792</xdr:rowOff>
    </xdr:from>
    <xdr:ext cx="534377" cy="259045"/>
    <xdr:sp macro="" textlink="">
      <xdr:nvSpPr>
        <xdr:cNvPr id="723" name="テキスト ボックス 722"/>
        <xdr:cNvSpPr txBox="1"/>
      </xdr:nvSpPr>
      <xdr:spPr>
        <a:xfrm>
          <a:off x="1432511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50597</xdr:rowOff>
    </xdr:from>
    <xdr:to>
      <xdr:col>72</xdr:col>
      <xdr:colOff>38100</xdr:colOff>
      <xdr:row>94</xdr:row>
      <xdr:rowOff>152197</xdr:rowOff>
    </xdr:to>
    <xdr:sp macro="" textlink="">
      <xdr:nvSpPr>
        <xdr:cNvPr id="724" name="楕円 723"/>
        <xdr:cNvSpPr/>
      </xdr:nvSpPr>
      <xdr:spPr>
        <a:xfrm>
          <a:off x="13652500" y="161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168724</xdr:rowOff>
    </xdr:from>
    <xdr:ext cx="534377" cy="259045"/>
    <xdr:sp macro="" textlink="">
      <xdr:nvSpPr>
        <xdr:cNvPr id="725" name="テキスト ボックス 724"/>
        <xdr:cNvSpPr txBox="1"/>
      </xdr:nvSpPr>
      <xdr:spPr>
        <a:xfrm>
          <a:off x="13436111" y="159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142963</xdr:rowOff>
    </xdr:from>
    <xdr:to>
      <xdr:col>67</xdr:col>
      <xdr:colOff>101600</xdr:colOff>
      <xdr:row>94</xdr:row>
      <xdr:rowOff>73113</xdr:rowOff>
    </xdr:to>
    <xdr:sp macro="" textlink="">
      <xdr:nvSpPr>
        <xdr:cNvPr id="726" name="楕円 725"/>
        <xdr:cNvSpPr/>
      </xdr:nvSpPr>
      <xdr:spPr>
        <a:xfrm>
          <a:off x="12763500" y="160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89640</xdr:rowOff>
    </xdr:from>
    <xdr:ext cx="534377" cy="259045"/>
    <xdr:sp macro="" textlink="">
      <xdr:nvSpPr>
        <xdr:cNvPr id="727" name="テキスト ボックス 726"/>
        <xdr:cNvSpPr txBox="1"/>
      </xdr:nvSpPr>
      <xdr:spPr>
        <a:xfrm>
          <a:off x="12547111" y="158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161,622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87,598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％）と減少した。類似団体と同様、令和２年度のみ実施の特別定額給付金事業の影響によるものである。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166,805</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20,669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％）と増加した。低所得の子育て世帯に対する子育て世帯生活支援特別給付金給費事業費や子育て世帯等臨時特別支援事業費の増によるものである。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52,384</a:t>
          </a:r>
          <a:r>
            <a:rPr kumimoji="1" lang="ja-JP" altLang="en-US" sz="1300">
              <a:latin typeface="ＭＳ Ｐゴシック" panose="020B0600070205080204" pitchFamily="50" charset="-128"/>
              <a:ea typeface="ＭＳ Ｐゴシック" panose="020B0600070205080204" pitchFamily="50" charset="-128"/>
            </a:rPr>
            <a:t>円となっており、前年度と同水準の金額となっている。これは、新型コロナウイルスワクチン接種関連事業費等で増となった一方で、胆江地区衛生センターごみ焼却施設長寿命化事業に係る一部事務組合への負担金等が減となったため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45,922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9,122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％）増加した。これは、新型コロナウイルス関連で主食用米作付農家支援事業補助金や大雪被害による大雪被災農業者緊急支援事業補助金等の増のためである。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105,861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1,864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％）増加した。類似団体内で高い水準となっているが、令和２年度、令和３年度は大雪による除雪対策費の増による影響があるためと分析している。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財政調整基金残高については、令和３年度末で</a:t>
          </a:r>
          <a:r>
            <a:rPr kumimoji="1" lang="en-US" altLang="ja-JP" sz="1300">
              <a:latin typeface="ＭＳ ゴシック" pitchFamily="49" charset="-128"/>
              <a:ea typeface="ＭＳ ゴシック" pitchFamily="49" charset="-128"/>
            </a:rPr>
            <a:t>2,159</a:t>
          </a:r>
          <a:r>
            <a:rPr kumimoji="1" lang="ja-JP" altLang="en-US" sz="1300">
              <a:latin typeface="ＭＳ ゴシック" pitchFamily="49" charset="-128"/>
              <a:ea typeface="ＭＳ ゴシック" pitchFamily="49" charset="-128"/>
            </a:rPr>
            <a:t>百万円（前年度比</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百万円）であったが、標準財政規模比で</a:t>
          </a:r>
          <a:r>
            <a:rPr kumimoji="1" lang="en-US" altLang="ja-JP" sz="1300">
              <a:latin typeface="ＭＳ ゴシック" pitchFamily="49" charset="-128"/>
              <a:ea typeface="ＭＳ ゴシック" pitchFamily="49" charset="-128"/>
            </a:rPr>
            <a:t>37.82</a:t>
          </a:r>
          <a:r>
            <a:rPr kumimoji="1" lang="ja-JP" altLang="en-US" sz="1300">
              <a:latin typeface="ＭＳ ゴシック" pitchFamily="49" charset="-128"/>
              <a:ea typeface="ＭＳ ゴシック" pitchFamily="49" charset="-128"/>
            </a:rPr>
            <a:t>％（前年度比△</a:t>
          </a:r>
          <a:r>
            <a:rPr kumimoji="1" lang="en-US" altLang="ja-JP" sz="1300">
              <a:latin typeface="ＭＳ ゴシック" pitchFamily="49" charset="-128"/>
              <a:ea typeface="ＭＳ ゴシック" pitchFamily="49" charset="-128"/>
            </a:rPr>
            <a:t>1.47</a:t>
          </a:r>
          <a:r>
            <a:rPr kumimoji="1" lang="ja-JP" altLang="en-US" sz="1300">
              <a:latin typeface="ＭＳ ゴシック" pitchFamily="49" charset="-128"/>
              <a:ea typeface="ＭＳ ゴシック" pitchFamily="49" charset="-128"/>
            </a:rPr>
            <a:t>％）と年々減少している。また、実質収支額は黒字である</a:t>
          </a:r>
          <a:r>
            <a:rPr kumimoji="1" lang="ja-JP" altLang="en-US" sz="1300">
              <a:solidFill>
                <a:sysClr val="windowText" lastClr="000000"/>
              </a:solidFill>
              <a:latin typeface="ＭＳ ゴシック" pitchFamily="49" charset="-128"/>
              <a:ea typeface="ＭＳ ゴシック" pitchFamily="49" charset="-128"/>
            </a:rPr>
            <a:t>が、一般財源の不足への対応として財政調整基金の取り崩しを前提した予算編成が続いており、平成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年度以降実質単年度収支は赤字となっている。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なお、令和３年度においては、町税の減少から、実質単年度収支は</a:t>
          </a:r>
          <a:r>
            <a:rPr kumimoji="1" lang="en-US" altLang="ja-JP" sz="1300">
              <a:solidFill>
                <a:sysClr val="windowText" lastClr="000000"/>
              </a:solidFill>
              <a:latin typeface="ＭＳ ゴシック" pitchFamily="49" charset="-128"/>
              <a:ea typeface="ＭＳ ゴシック" pitchFamily="49" charset="-128"/>
            </a:rPr>
            <a:t>2.04</a:t>
          </a:r>
          <a:r>
            <a:rPr kumimoji="1" lang="ja-JP" altLang="en-US" sz="1300">
              <a:solidFill>
                <a:sysClr val="windowText" lastClr="000000"/>
              </a:solidFill>
              <a:latin typeface="ＭＳ ゴシック" pitchFamily="49" charset="-128"/>
              <a:ea typeface="ＭＳ ゴシック" pitchFamily="49" charset="-128"/>
            </a:rPr>
            <a:t>ポイント下降した。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全会計において、黒字を維持しており、連結実質赤字比率は生じていない。今後も黒字を維持するとともに、特別会計においては一般会計からの法定外繰出の抑制を図りながら健全経営に努める。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11137979</v>
      </c>
      <c r="BO4" s="489"/>
      <c r="BP4" s="489"/>
      <c r="BQ4" s="489"/>
      <c r="BR4" s="489"/>
      <c r="BS4" s="489"/>
      <c r="BT4" s="489"/>
      <c r="BU4" s="490"/>
      <c r="BV4" s="488">
        <v>12482266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7</v>
      </c>
      <c r="CU4" s="629"/>
      <c r="CV4" s="629"/>
      <c r="CW4" s="629"/>
      <c r="CX4" s="629"/>
      <c r="CY4" s="629"/>
      <c r="CZ4" s="629"/>
      <c r="DA4" s="630"/>
      <c r="DB4" s="628">
        <v>7.5</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10725945</v>
      </c>
      <c r="BO5" s="460"/>
      <c r="BP5" s="460"/>
      <c r="BQ5" s="460"/>
      <c r="BR5" s="460"/>
      <c r="BS5" s="460"/>
      <c r="BT5" s="460"/>
      <c r="BU5" s="461"/>
      <c r="BV5" s="459">
        <v>11935854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86.7</v>
      </c>
      <c r="CU5" s="457"/>
      <c r="CV5" s="457"/>
      <c r="CW5" s="457"/>
      <c r="CX5" s="457"/>
      <c r="CY5" s="457"/>
      <c r="CZ5" s="457"/>
      <c r="DA5" s="458"/>
      <c r="DB5" s="456">
        <v>85.1</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412034</v>
      </c>
      <c r="BO6" s="460"/>
      <c r="BP6" s="460"/>
      <c r="BQ6" s="460"/>
      <c r="BR6" s="460"/>
      <c r="BS6" s="460"/>
      <c r="BT6" s="460"/>
      <c r="BU6" s="461"/>
      <c r="BV6" s="459">
        <v>546412</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91.1</v>
      </c>
      <c r="CU6" s="603"/>
      <c r="CV6" s="603"/>
      <c r="CW6" s="603"/>
      <c r="CX6" s="603"/>
      <c r="CY6" s="603"/>
      <c r="CZ6" s="603"/>
      <c r="DA6" s="604"/>
      <c r="DB6" s="602">
        <v>89.3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12684</v>
      </c>
      <c r="BO7" s="460"/>
      <c r="BP7" s="460"/>
      <c r="BQ7" s="460"/>
      <c r="BR7" s="460"/>
      <c r="BS7" s="460"/>
      <c r="BT7" s="460"/>
      <c r="BU7" s="461"/>
      <c r="BV7" s="459">
        <v>141030</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5708672</v>
      </c>
      <c r="CU7" s="460"/>
      <c r="CV7" s="460"/>
      <c r="CW7" s="460"/>
      <c r="CX7" s="460"/>
      <c r="CY7" s="460"/>
      <c r="CZ7" s="460"/>
      <c r="DA7" s="461"/>
      <c r="DB7" s="459">
        <v>5374739</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399350</v>
      </c>
      <c r="BO8" s="460"/>
      <c r="BP8" s="460"/>
      <c r="BQ8" s="460"/>
      <c r="BR8" s="460"/>
      <c r="BS8" s="460"/>
      <c r="BT8" s="460"/>
      <c r="BU8" s="461"/>
      <c r="BV8" s="459">
        <v>405382</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0.67</v>
      </c>
      <c r="CU8" s="563"/>
      <c r="CV8" s="563"/>
      <c r="CW8" s="563"/>
      <c r="CX8" s="563"/>
      <c r="CY8" s="563"/>
      <c r="CZ8" s="563"/>
      <c r="DA8" s="564"/>
      <c r="DB8" s="562">
        <v>0.68</v>
      </c>
      <c r="DC8" s="563"/>
      <c r="DD8" s="563"/>
      <c r="DE8" s="563"/>
      <c r="DF8" s="563"/>
      <c r="DG8" s="563"/>
      <c r="DH8" s="563"/>
      <c r="DI8" s="564"/>
    </row>
    <row r="9" spans="1:119" ht="18.75" customHeight="1" thickBot="1">
      <c r="A9" s="178"/>
      <c r="B9" s="591" t="s">
        <v>113</v>
      </c>
      <c r="C9" s="592"/>
      <c r="D9" s="592"/>
      <c r="E9" s="592"/>
      <c r="F9" s="592"/>
      <c r="G9" s="592"/>
      <c r="H9" s="592"/>
      <c r="I9" s="592"/>
      <c r="J9" s="592"/>
      <c r="K9" s="510"/>
      <c r="L9" s="593" t="s">
        <v>114</v>
      </c>
      <c r="M9" s="594"/>
      <c r="N9" s="594"/>
      <c r="O9" s="594"/>
      <c r="P9" s="594"/>
      <c r="Q9" s="595"/>
      <c r="R9" s="596">
        <v>15535</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-6032</v>
      </c>
      <c r="BO9" s="460"/>
      <c r="BP9" s="460"/>
      <c r="BQ9" s="460"/>
      <c r="BR9" s="460"/>
      <c r="BS9" s="460"/>
      <c r="BT9" s="460"/>
      <c r="BU9" s="461"/>
      <c r="BV9" s="459">
        <v>82425</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11.3</v>
      </c>
      <c r="CU9" s="457"/>
      <c r="CV9" s="457"/>
      <c r="CW9" s="457"/>
      <c r="CX9" s="457"/>
      <c r="CY9" s="457"/>
      <c r="CZ9" s="457"/>
      <c r="DA9" s="458"/>
      <c r="DB9" s="456">
        <v>10.4</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120</v>
      </c>
      <c r="M10" s="416"/>
      <c r="N10" s="416"/>
      <c r="O10" s="416"/>
      <c r="P10" s="416"/>
      <c r="Q10" s="417"/>
      <c r="R10" s="412">
        <v>15895</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117</v>
      </c>
      <c r="AV10" s="518"/>
      <c r="AW10" s="518"/>
      <c r="AX10" s="518"/>
      <c r="AY10" s="473" t="s">
        <v>122</v>
      </c>
      <c r="AZ10" s="474"/>
      <c r="BA10" s="474"/>
      <c r="BB10" s="474"/>
      <c r="BC10" s="474"/>
      <c r="BD10" s="474"/>
      <c r="BE10" s="474"/>
      <c r="BF10" s="474"/>
      <c r="BG10" s="474"/>
      <c r="BH10" s="474"/>
      <c r="BI10" s="474"/>
      <c r="BJ10" s="474"/>
      <c r="BK10" s="474"/>
      <c r="BL10" s="474"/>
      <c r="BM10" s="475"/>
      <c r="BN10" s="459">
        <v>854121</v>
      </c>
      <c r="BO10" s="460"/>
      <c r="BP10" s="460"/>
      <c r="BQ10" s="460"/>
      <c r="BR10" s="460"/>
      <c r="BS10" s="460"/>
      <c r="BT10" s="460"/>
      <c r="BU10" s="461"/>
      <c r="BV10" s="459">
        <v>1157674</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110</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15419</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1016865</v>
      </c>
      <c r="BO12" s="460"/>
      <c r="BP12" s="460"/>
      <c r="BQ12" s="460"/>
      <c r="BR12" s="460"/>
      <c r="BS12" s="460"/>
      <c r="BT12" s="460"/>
      <c r="BU12" s="461"/>
      <c r="BV12" s="459">
        <v>1289481</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15259</v>
      </c>
      <c r="S13" s="547"/>
      <c r="T13" s="547"/>
      <c r="U13" s="547"/>
      <c r="V13" s="548"/>
      <c r="W13" s="549" t="s">
        <v>141</v>
      </c>
      <c r="X13" s="445"/>
      <c r="Y13" s="445"/>
      <c r="Z13" s="445"/>
      <c r="AA13" s="445"/>
      <c r="AB13" s="446"/>
      <c r="AC13" s="412">
        <v>1167</v>
      </c>
      <c r="AD13" s="413"/>
      <c r="AE13" s="413"/>
      <c r="AF13" s="413"/>
      <c r="AG13" s="414"/>
      <c r="AH13" s="412">
        <v>1428</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-168776</v>
      </c>
      <c r="BO13" s="460"/>
      <c r="BP13" s="460"/>
      <c r="BQ13" s="460"/>
      <c r="BR13" s="460"/>
      <c r="BS13" s="460"/>
      <c r="BT13" s="460"/>
      <c r="BU13" s="461"/>
      <c r="BV13" s="459">
        <v>-49382</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13.2</v>
      </c>
      <c r="CU13" s="457"/>
      <c r="CV13" s="457"/>
      <c r="CW13" s="457"/>
      <c r="CX13" s="457"/>
      <c r="CY13" s="457"/>
      <c r="CZ13" s="457"/>
      <c r="DA13" s="458"/>
      <c r="DB13" s="456">
        <v>13.8</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146</v>
      </c>
      <c r="M14" s="586"/>
      <c r="N14" s="586"/>
      <c r="O14" s="586"/>
      <c r="P14" s="586"/>
      <c r="Q14" s="587"/>
      <c r="R14" s="546">
        <v>15561</v>
      </c>
      <c r="S14" s="547"/>
      <c r="T14" s="547"/>
      <c r="U14" s="547"/>
      <c r="V14" s="548"/>
      <c r="W14" s="550"/>
      <c r="X14" s="448"/>
      <c r="Y14" s="448"/>
      <c r="Z14" s="448"/>
      <c r="AA14" s="448"/>
      <c r="AB14" s="449"/>
      <c r="AC14" s="539">
        <v>13.9</v>
      </c>
      <c r="AD14" s="540"/>
      <c r="AE14" s="540"/>
      <c r="AF14" s="540"/>
      <c r="AG14" s="541"/>
      <c r="AH14" s="539">
        <v>17.3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t="s">
        <v>148</v>
      </c>
      <c r="CU14" s="557"/>
      <c r="CV14" s="557"/>
      <c r="CW14" s="557"/>
      <c r="CX14" s="557"/>
      <c r="CY14" s="557"/>
      <c r="CZ14" s="557"/>
      <c r="DA14" s="558"/>
      <c r="DB14" s="556" t="s">
        <v>139</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140</v>
      </c>
      <c r="N15" s="544"/>
      <c r="O15" s="544"/>
      <c r="P15" s="544"/>
      <c r="Q15" s="545"/>
      <c r="R15" s="546">
        <v>15397</v>
      </c>
      <c r="S15" s="547"/>
      <c r="T15" s="547"/>
      <c r="U15" s="547"/>
      <c r="V15" s="548"/>
      <c r="W15" s="549" t="s">
        <v>149</v>
      </c>
      <c r="X15" s="445"/>
      <c r="Y15" s="445"/>
      <c r="Z15" s="445"/>
      <c r="AA15" s="445"/>
      <c r="AB15" s="446"/>
      <c r="AC15" s="412">
        <v>3183</v>
      </c>
      <c r="AD15" s="413"/>
      <c r="AE15" s="413"/>
      <c r="AF15" s="413"/>
      <c r="AG15" s="414"/>
      <c r="AH15" s="412">
        <v>2837</v>
      </c>
      <c r="AI15" s="413"/>
      <c r="AJ15" s="413"/>
      <c r="AK15" s="413"/>
      <c r="AL15" s="472"/>
      <c r="AM15" s="516"/>
      <c r="AN15" s="416"/>
      <c r="AO15" s="416"/>
      <c r="AP15" s="416"/>
      <c r="AQ15" s="416"/>
      <c r="AR15" s="416"/>
      <c r="AS15" s="416"/>
      <c r="AT15" s="417"/>
      <c r="AU15" s="517"/>
      <c r="AV15" s="518"/>
      <c r="AW15" s="518"/>
      <c r="AX15" s="518"/>
      <c r="AY15" s="485" t="s">
        <v>150</v>
      </c>
      <c r="AZ15" s="486"/>
      <c r="BA15" s="486"/>
      <c r="BB15" s="486"/>
      <c r="BC15" s="486"/>
      <c r="BD15" s="486"/>
      <c r="BE15" s="486"/>
      <c r="BF15" s="486"/>
      <c r="BG15" s="486"/>
      <c r="BH15" s="486"/>
      <c r="BI15" s="486"/>
      <c r="BJ15" s="486"/>
      <c r="BK15" s="486"/>
      <c r="BL15" s="486"/>
      <c r="BM15" s="487"/>
      <c r="BN15" s="488">
        <v>3010054</v>
      </c>
      <c r="BO15" s="489"/>
      <c r="BP15" s="489"/>
      <c r="BQ15" s="489"/>
      <c r="BR15" s="489"/>
      <c r="BS15" s="489"/>
      <c r="BT15" s="489"/>
      <c r="BU15" s="490"/>
      <c r="BV15" s="488">
        <v>2903824</v>
      </c>
      <c r="BW15" s="489"/>
      <c r="BX15" s="489"/>
      <c r="BY15" s="489"/>
      <c r="BZ15" s="489"/>
      <c r="CA15" s="489"/>
      <c r="CB15" s="489"/>
      <c r="CC15" s="490"/>
      <c r="CD15" s="559" t="s">
        <v>151</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152</v>
      </c>
      <c r="M16" s="534"/>
      <c r="N16" s="534"/>
      <c r="O16" s="534"/>
      <c r="P16" s="534"/>
      <c r="Q16" s="535"/>
      <c r="R16" s="536" t="s">
        <v>153</v>
      </c>
      <c r="S16" s="537"/>
      <c r="T16" s="537"/>
      <c r="U16" s="537"/>
      <c r="V16" s="538"/>
      <c r="W16" s="550"/>
      <c r="X16" s="448"/>
      <c r="Y16" s="448"/>
      <c r="Z16" s="448"/>
      <c r="AA16" s="448"/>
      <c r="AB16" s="449"/>
      <c r="AC16" s="539">
        <v>37.9</v>
      </c>
      <c r="AD16" s="540"/>
      <c r="AE16" s="540"/>
      <c r="AF16" s="540"/>
      <c r="AG16" s="541"/>
      <c r="AH16" s="539">
        <v>34.4</v>
      </c>
      <c r="AI16" s="540"/>
      <c r="AJ16" s="540"/>
      <c r="AK16" s="540"/>
      <c r="AL16" s="542"/>
      <c r="AM16" s="516"/>
      <c r="AN16" s="416"/>
      <c r="AO16" s="416"/>
      <c r="AP16" s="416"/>
      <c r="AQ16" s="416"/>
      <c r="AR16" s="416"/>
      <c r="AS16" s="416"/>
      <c r="AT16" s="417"/>
      <c r="AU16" s="517"/>
      <c r="AV16" s="518"/>
      <c r="AW16" s="518"/>
      <c r="AX16" s="518"/>
      <c r="AY16" s="473" t="s">
        <v>154</v>
      </c>
      <c r="AZ16" s="474"/>
      <c r="BA16" s="474"/>
      <c r="BB16" s="474"/>
      <c r="BC16" s="474"/>
      <c r="BD16" s="474"/>
      <c r="BE16" s="474"/>
      <c r="BF16" s="474"/>
      <c r="BG16" s="474"/>
      <c r="BH16" s="474"/>
      <c r="BI16" s="474"/>
      <c r="BJ16" s="474"/>
      <c r="BK16" s="474"/>
      <c r="BL16" s="474"/>
      <c r="BM16" s="475"/>
      <c r="BN16" s="459">
        <v>4535540</v>
      </c>
      <c r="BO16" s="460"/>
      <c r="BP16" s="460"/>
      <c r="BQ16" s="460"/>
      <c r="BR16" s="460"/>
      <c r="BS16" s="460"/>
      <c r="BT16" s="460"/>
      <c r="BU16" s="461"/>
      <c r="BV16" s="459">
        <v>4320233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155</v>
      </c>
      <c r="N17" s="553"/>
      <c r="O17" s="553"/>
      <c r="P17" s="553"/>
      <c r="Q17" s="554"/>
      <c r="R17" s="536" t="s">
        <v>156</v>
      </c>
      <c r="S17" s="537"/>
      <c r="T17" s="537"/>
      <c r="U17" s="537"/>
      <c r="V17" s="538"/>
      <c r="W17" s="549" t="s">
        <v>157</v>
      </c>
      <c r="X17" s="445"/>
      <c r="Y17" s="445"/>
      <c r="Z17" s="445"/>
      <c r="AA17" s="445"/>
      <c r="AB17" s="446"/>
      <c r="AC17" s="412">
        <v>4049</v>
      </c>
      <c r="AD17" s="413"/>
      <c r="AE17" s="413"/>
      <c r="AF17" s="413"/>
      <c r="AG17" s="414"/>
      <c r="AH17" s="412">
        <v>3986</v>
      </c>
      <c r="AI17" s="413"/>
      <c r="AJ17" s="413"/>
      <c r="AK17" s="413"/>
      <c r="AL17" s="472"/>
      <c r="AM17" s="516"/>
      <c r="AN17" s="416"/>
      <c r="AO17" s="416"/>
      <c r="AP17" s="416"/>
      <c r="AQ17" s="416"/>
      <c r="AR17" s="416"/>
      <c r="AS17" s="416"/>
      <c r="AT17" s="417"/>
      <c r="AU17" s="517"/>
      <c r="AV17" s="518"/>
      <c r="AW17" s="518"/>
      <c r="AX17" s="518"/>
      <c r="AY17" s="473" t="s">
        <v>158</v>
      </c>
      <c r="AZ17" s="474"/>
      <c r="BA17" s="474"/>
      <c r="BB17" s="474"/>
      <c r="BC17" s="474"/>
      <c r="BD17" s="474"/>
      <c r="BE17" s="474"/>
      <c r="BF17" s="474"/>
      <c r="BG17" s="474"/>
      <c r="BH17" s="474"/>
      <c r="BI17" s="474"/>
      <c r="BJ17" s="474"/>
      <c r="BK17" s="474"/>
      <c r="BL17" s="474"/>
      <c r="BM17" s="475"/>
      <c r="BN17" s="459">
        <v>3844443</v>
      </c>
      <c r="BO17" s="460"/>
      <c r="BP17" s="460"/>
      <c r="BQ17" s="460"/>
      <c r="BR17" s="460"/>
      <c r="BS17" s="460"/>
      <c r="BT17" s="460"/>
      <c r="BU17" s="461"/>
      <c r="BV17" s="459">
        <v>3705610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159</v>
      </c>
      <c r="C18" s="510"/>
      <c r="D18" s="510"/>
      <c r="E18" s="511"/>
      <c r="F18" s="511"/>
      <c r="G18" s="511"/>
      <c r="H18" s="511"/>
      <c r="I18" s="511"/>
      <c r="J18" s="511"/>
      <c r="K18" s="511"/>
      <c r="L18" s="512">
        <v>179.76</v>
      </c>
      <c r="M18" s="512"/>
      <c r="N18" s="512"/>
      <c r="O18" s="512"/>
      <c r="P18" s="512"/>
      <c r="Q18" s="512"/>
      <c r="R18" s="513"/>
      <c r="S18" s="513"/>
      <c r="T18" s="513"/>
      <c r="U18" s="513"/>
      <c r="V18" s="514"/>
      <c r="W18" s="530"/>
      <c r="X18" s="531"/>
      <c r="Y18" s="531"/>
      <c r="Z18" s="531"/>
      <c r="AA18" s="531"/>
      <c r="AB18" s="555"/>
      <c r="AC18" s="429">
        <v>48.2</v>
      </c>
      <c r="AD18" s="430"/>
      <c r="AE18" s="430"/>
      <c r="AF18" s="430"/>
      <c r="AG18" s="515"/>
      <c r="AH18" s="429">
        <v>48.3</v>
      </c>
      <c r="AI18" s="430"/>
      <c r="AJ18" s="430"/>
      <c r="AK18" s="430"/>
      <c r="AL18" s="431"/>
      <c r="AM18" s="516"/>
      <c r="AN18" s="416"/>
      <c r="AO18" s="416"/>
      <c r="AP18" s="416"/>
      <c r="AQ18" s="416"/>
      <c r="AR18" s="416"/>
      <c r="AS18" s="416"/>
      <c r="AT18" s="417"/>
      <c r="AU18" s="517"/>
      <c r="AV18" s="518"/>
      <c r="AW18" s="518"/>
      <c r="AX18" s="518"/>
      <c r="AY18" s="473" t="s">
        <v>160</v>
      </c>
      <c r="AZ18" s="474"/>
      <c r="BA18" s="474"/>
      <c r="BB18" s="474"/>
      <c r="BC18" s="474"/>
      <c r="BD18" s="474"/>
      <c r="BE18" s="474"/>
      <c r="BF18" s="474"/>
      <c r="BG18" s="474"/>
      <c r="BH18" s="474"/>
      <c r="BI18" s="474"/>
      <c r="BJ18" s="474"/>
      <c r="BK18" s="474"/>
      <c r="BL18" s="474"/>
      <c r="BM18" s="475"/>
      <c r="BN18" s="459">
        <v>4682545</v>
      </c>
      <c r="BO18" s="460"/>
      <c r="BP18" s="460"/>
      <c r="BQ18" s="460"/>
      <c r="BR18" s="460"/>
      <c r="BS18" s="460"/>
      <c r="BT18" s="460"/>
      <c r="BU18" s="461"/>
      <c r="BV18" s="459">
        <v>4623365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161</v>
      </c>
      <c r="C19" s="510"/>
      <c r="D19" s="510"/>
      <c r="E19" s="511"/>
      <c r="F19" s="511"/>
      <c r="G19" s="511"/>
      <c r="H19" s="511"/>
      <c r="I19" s="511"/>
      <c r="J19" s="511"/>
      <c r="K19" s="511"/>
      <c r="L19" s="519">
        <v>86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162</v>
      </c>
      <c r="AZ19" s="474"/>
      <c r="BA19" s="474"/>
      <c r="BB19" s="474"/>
      <c r="BC19" s="474"/>
      <c r="BD19" s="474"/>
      <c r="BE19" s="474"/>
      <c r="BF19" s="474"/>
      <c r="BG19" s="474"/>
      <c r="BH19" s="474"/>
      <c r="BI19" s="474"/>
      <c r="BJ19" s="474"/>
      <c r="BK19" s="474"/>
      <c r="BL19" s="474"/>
      <c r="BM19" s="475"/>
      <c r="BN19" s="459">
        <v>7878045</v>
      </c>
      <c r="BO19" s="460"/>
      <c r="BP19" s="460"/>
      <c r="BQ19" s="460"/>
      <c r="BR19" s="460"/>
      <c r="BS19" s="460"/>
      <c r="BT19" s="460"/>
      <c r="BU19" s="461"/>
      <c r="BV19" s="459">
        <v>8240678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163</v>
      </c>
      <c r="C20" s="510"/>
      <c r="D20" s="510"/>
      <c r="E20" s="511"/>
      <c r="F20" s="511"/>
      <c r="G20" s="511"/>
      <c r="H20" s="511"/>
      <c r="I20" s="511"/>
      <c r="J20" s="511"/>
      <c r="K20" s="511"/>
      <c r="L20" s="519">
        <v>5923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165</v>
      </c>
      <c r="C22" s="436"/>
      <c r="D22" s="437"/>
      <c r="E22" s="444" t="s">
        <v>1</v>
      </c>
      <c r="F22" s="445"/>
      <c r="G22" s="445"/>
      <c r="H22" s="445"/>
      <c r="I22" s="445"/>
      <c r="J22" s="445"/>
      <c r="K22" s="446"/>
      <c r="L22" s="444" t="s">
        <v>166</v>
      </c>
      <c r="M22" s="445"/>
      <c r="N22" s="445"/>
      <c r="O22" s="445"/>
      <c r="P22" s="446"/>
      <c r="Q22" s="450" t="s">
        <v>167</v>
      </c>
      <c r="R22" s="451"/>
      <c r="S22" s="451"/>
      <c r="T22" s="451"/>
      <c r="U22" s="451"/>
      <c r="V22" s="452"/>
      <c r="W22" s="501" t="s">
        <v>168</v>
      </c>
      <c r="X22" s="436"/>
      <c r="Y22" s="437"/>
      <c r="Z22" s="444" t="s">
        <v>1</v>
      </c>
      <c r="AA22" s="445"/>
      <c r="AB22" s="445"/>
      <c r="AC22" s="445"/>
      <c r="AD22" s="445"/>
      <c r="AE22" s="445"/>
      <c r="AF22" s="445"/>
      <c r="AG22" s="446"/>
      <c r="AH22" s="462" t="s">
        <v>169</v>
      </c>
      <c r="AI22" s="445"/>
      <c r="AJ22" s="445"/>
      <c r="AK22" s="445"/>
      <c r="AL22" s="446"/>
      <c r="AM22" s="462" t="s">
        <v>170</v>
      </c>
      <c r="AN22" s="463"/>
      <c r="AO22" s="463"/>
      <c r="AP22" s="463"/>
      <c r="AQ22" s="463"/>
      <c r="AR22" s="464"/>
      <c r="AS22" s="450" t="s">
        <v>167</v>
      </c>
      <c r="AT22" s="451"/>
      <c r="AU22" s="451"/>
      <c r="AV22" s="451"/>
      <c r="AW22" s="451"/>
      <c r="AX22" s="468"/>
      <c r="AY22" s="485" t="s">
        <v>171</v>
      </c>
      <c r="AZ22" s="486"/>
      <c r="BA22" s="486"/>
      <c r="BB22" s="486"/>
      <c r="BC22" s="486"/>
      <c r="BD22" s="486"/>
      <c r="BE22" s="486"/>
      <c r="BF22" s="486"/>
      <c r="BG22" s="486"/>
      <c r="BH22" s="486"/>
      <c r="BI22" s="486"/>
      <c r="BJ22" s="486"/>
      <c r="BK22" s="486"/>
      <c r="BL22" s="486"/>
      <c r="BM22" s="487"/>
      <c r="BN22" s="488">
        <v>6825239</v>
      </c>
      <c r="BO22" s="489"/>
      <c r="BP22" s="489"/>
      <c r="BQ22" s="489"/>
      <c r="BR22" s="489"/>
      <c r="BS22" s="489"/>
      <c r="BT22" s="489"/>
      <c r="BU22" s="490"/>
      <c r="BV22" s="488">
        <v>7023675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172</v>
      </c>
      <c r="AZ23" s="474"/>
      <c r="BA23" s="474"/>
      <c r="BB23" s="474"/>
      <c r="BC23" s="474"/>
      <c r="BD23" s="474"/>
      <c r="BE23" s="474"/>
      <c r="BF23" s="474"/>
      <c r="BG23" s="474"/>
      <c r="BH23" s="474"/>
      <c r="BI23" s="474"/>
      <c r="BJ23" s="474"/>
      <c r="BK23" s="474"/>
      <c r="BL23" s="474"/>
      <c r="BM23" s="475"/>
      <c r="BN23" s="459">
        <v>6230476</v>
      </c>
      <c r="BO23" s="460"/>
      <c r="BP23" s="460"/>
      <c r="BQ23" s="460"/>
      <c r="BR23" s="460"/>
      <c r="BS23" s="460"/>
      <c r="BT23" s="460"/>
      <c r="BU23" s="461"/>
      <c r="BV23" s="459">
        <v>6398768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173</v>
      </c>
      <c r="F24" s="416"/>
      <c r="G24" s="416"/>
      <c r="H24" s="416"/>
      <c r="I24" s="416"/>
      <c r="J24" s="416"/>
      <c r="K24" s="417"/>
      <c r="L24" s="412">
        <v>1</v>
      </c>
      <c r="M24" s="413"/>
      <c r="N24" s="413"/>
      <c r="O24" s="413"/>
      <c r="P24" s="414"/>
      <c r="Q24" s="412">
        <v>7440</v>
      </c>
      <c r="R24" s="413"/>
      <c r="S24" s="413"/>
      <c r="T24" s="413"/>
      <c r="U24" s="413"/>
      <c r="V24" s="414"/>
      <c r="W24" s="502"/>
      <c r="X24" s="439"/>
      <c r="Y24" s="440"/>
      <c r="Z24" s="415" t="s">
        <v>174</v>
      </c>
      <c r="AA24" s="416"/>
      <c r="AB24" s="416"/>
      <c r="AC24" s="416"/>
      <c r="AD24" s="416"/>
      <c r="AE24" s="416"/>
      <c r="AF24" s="416"/>
      <c r="AG24" s="417"/>
      <c r="AH24" s="412">
        <v>134</v>
      </c>
      <c r="AI24" s="413"/>
      <c r="AJ24" s="413"/>
      <c r="AK24" s="413"/>
      <c r="AL24" s="414"/>
      <c r="AM24" s="412">
        <v>400124</v>
      </c>
      <c r="AN24" s="413"/>
      <c r="AO24" s="413"/>
      <c r="AP24" s="413"/>
      <c r="AQ24" s="413"/>
      <c r="AR24" s="414"/>
      <c r="AS24" s="412">
        <v>2986</v>
      </c>
      <c r="AT24" s="413"/>
      <c r="AU24" s="413"/>
      <c r="AV24" s="413"/>
      <c r="AW24" s="413"/>
      <c r="AX24" s="472"/>
      <c r="AY24" s="432" t="s">
        <v>175</v>
      </c>
      <c r="AZ24" s="433"/>
      <c r="BA24" s="433"/>
      <c r="BB24" s="433"/>
      <c r="BC24" s="433"/>
      <c r="BD24" s="433"/>
      <c r="BE24" s="433"/>
      <c r="BF24" s="433"/>
      <c r="BG24" s="433"/>
      <c r="BH24" s="433"/>
      <c r="BI24" s="433"/>
      <c r="BJ24" s="433"/>
      <c r="BK24" s="433"/>
      <c r="BL24" s="433"/>
      <c r="BM24" s="434"/>
      <c r="BN24" s="459">
        <v>3369084</v>
      </c>
      <c r="BO24" s="460"/>
      <c r="BP24" s="460"/>
      <c r="BQ24" s="460"/>
      <c r="BR24" s="460"/>
      <c r="BS24" s="460"/>
      <c r="BT24" s="460"/>
      <c r="BU24" s="461"/>
      <c r="BV24" s="459">
        <v>3487834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176</v>
      </c>
      <c r="F25" s="416"/>
      <c r="G25" s="416"/>
      <c r="H25" s="416"/>
      <c r="I25" s="416"/>
      <c r="J25" s="416"/>
      <c r="K25" s="417"/>
      <c r="L25" s="412">
        <v>1</v>
      </c>
      <c r="M25" s="413"/>
      <c r="N25" s="413"/>
      <c r="O25" s="413"/>
      <c r="P25" s="414"/>
      <c r="Q25" s="412">
        <v>5900</v>
      </c>
      <c r="R25" s="413"/>
      <c r="S25" s="413"/>
      <c r="T25" s="413"/>
      <c r="U25" s="413"/>
      <c r="V25" s="414"/>
      <c r="W25" s="502"/>
      <c r="X25" s="439"/>
      <c r="Y25" s="440"/>
      <c r="Z25" s="415" t="s">
        <v>177</v>
      </c>
      <c r="AA25" s="416"/>
      <c r="AB25" s="416"/>
      <c r="AC25" s="416"/>
      <c r="AD25" s="416"/>
      <c r="AE25" s="416"/>
      <c r="AF25" s="416"/>
      <c r="AG25" s="417"/>
      <c r="AH25" s="412" t="s">
        <v>148</v>
      </c>
      <c r="AI25" s="413"/>
      <c r="AJ25" s="413"/>
      <c r="AK25" s="413"/>
      <c r="AL25" s="414"/>
      <c r="AM25" s="412" t="s">
        <v>148</v>
      </c>
      <c r="AN25" s="413"/>
      <c r="AO25" s="413"/>
      <c r="AP25" s="413"/>
      <c r="AQ25" s="413"/>
      <c r="AR25" s="414"/>
      <c r="AS25" s="412" t="s">
        <v>148</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597693</v>
      </c>
      <c r="BO25" s="489"/>
      <c r="BP25" s="489"/>
      <c r="BQ25" s="489"/>
      <c r="BR25" s="489"/>
      <c r="BS25" s="489"/>
      <c r="BT25" s="489"/>
      <c r="BU25" s="490"/>
      <c r="BV25" s="488">
        <v>826048</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179</v>
      </c>
      <c r="F26" s="416"/>
      <c r="G26" s="416"/>
      <c r="H26" s="416"/>
      <c r="I26" s="416"/>
      <c r="J26" s="416"/>
      <c r="K26" s="417"/>
      <c r="L26" s="412">
        <v>1</v>
      </c>
      <c r="M26" s="413"/>
      <c r="N26" s="413"/>
      <c r="O26" s="413"/>
      <c r="P26" s="414"/>
      <c r="Q26" s="412">
        <v>5530</v>
      </c>
      <c r="R26" s="413"/>
      <c r="S26" s="413"/>
      <c r="T26" s="413"/>
      <c r="U26" s="413"/>
      <c r="V26" s="414"/>
      <c r="W26" s="502"/>
      <c r="X26" s="439"/>
      <c r="Y26" s="440"/>
      <c r="Z26" s="415" t="s">
        <v>180</v>
      </c>
      <c r="AA26" s="470"/>
      <c r="AB26" s="470"/>
      <c r="AC26" s="470"/>
      <c r="AD26" s="470"/>
      <c r="AE26" s="470"/>
      <c r="AF26" s="470"/>
      <c r="AG26" s="471"/>
      <c r="AH26" s="412">
        <v>5</v>
      </c>
      <c r="AI26" s="413"/>
      <c r="AJ26" s="413"/>
      <c r="AK26" s="413"/>
      <c r="AL26" s="414"/>
      <c r="AM26" s="412">
        <v>15630</v>
      </c>
      <c r="AN26" s="413"/>
      <c r="AO26" s="413"/>
      <c r="AP26" s="413"/>
      <c r="AQ26" s="413"/>
      <c r="AR26" s="414"/>
      <c r="AS26" s="412">
        <v>3126</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182</v>
      </c>
      <c r="BO26" s="460"/>
      <c r="BP26" s="460"/>
      <c r="BQ26" s="460"/>
      <c r="BR26" s="460"/>
      <c r="BS26" s="460"/>
      <c r="BT26" s="460"/>
      <c r="BU26" s="461"/>
      <c r="BV26" s="459" t="s">
        <v>182</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183</v>
      </c>
      <c r="F27" s="416"/>
      <c r="G27" s="416"/>
      <c r="H27" s="416"/>
      <c r="I27" s="416"/>
      <c r="J27" s="416"/>
      <c r="K27" s="417"/>
      <c r="L27" s="412">
        <v>1</v>
      </c>
      <c r="M27" s="413"/>
      <c r="N27" s="413"/>
      <c r="O27" s="413"/>
      <c r="P27" s="414"/>
      <c r="Q27" s="412">
        <v>2830</v>
      </c>
      <c r="R27" s="413"/>
      <c r="S27" s="413"/>
      <c r="T27" s="413"/>
      <c r="U27" s="413"/>
      <c r="V27" s="414"/>
      <c r="W27" s="502"/>
      <c r="X27" s="439"/>
      <c r="Y27" s="440"/>
      <c r="Z27" s="415" t="s">
        <v>184</v>
      </c>
      <c r="AA27" s="416"/>
      <c r="AB27" s="416"/>
      <c r="AC27" s="416"/>
      <c r="AD27" s="416"/>
      <c r="AE27" s="416"/>
      <c r="AF27" s="416"/>
      <c r="AG27" s="417"/>
      <c r="AH27" s="412">
        <v>18</v>
      </c>
      <c r="AI27" s="413"/>
      <c r="AJ27" s="413"/>
      <c r="AK27" s="413"/>
      <c r="AL27" s="414"/>
      <c r="AM27" s="412">
        <v>53496</v>
      </c>
      <c r="AN27" s="413"/>
      <c r="AO27" s="413"/>
      <c r="AP27" s="413"/>
      <c r="AQ27" s="413"/>
      <c r="AR27" s="414"/>
      <c r="AS27" s="412">
        <v>2972</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148</v>
      </c>
      <c r="BO27" s="494"/>
      <c r="BP27" s="494"/>
      <c r="BQ27" s="494"/>
      <c r="BR27" s="494"/>
      <c r="BS27" s="494"/>
      <c r="BT27" s="494"/>
      <c r="BU27" s="495"/>
      <c r="BV27" s="493" t="s">
        <v>129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186</v>
      </c>
      <c r="F28" s="416"/>
      <c r="G28" s="416"/>
      <c r="H28" s="416"/>
      <c r="I28" s="416"/>
      <c r="J28" s="416"/>
      <c r="K28" s="417"/>
      <c r="L28" s="412">
        <v>1</v>
      </c>
      <c r="M28" s="413"/>
      <c r="N28" s="413"/>
      <c r="O28" s="413"/>
      <c r="P28" s="414"/>
      <c r="Q28" s="412">
        <v>2290</v>
      </c>
      <c r="R28" s="413"/>
      <c r="S28" s="413"/>
      <c r="T28" s="413"/>
      <c r="U28" s="413"/>
      <c r="V28" s="414"/>
      <c r="W28" s="502"/>
      <c r="X28" s="439"/>
      <c r="Y28" s="440"/>
      <c r="Z28" s="415" t="s">
        <v>187</v>
      </c>
      <c r="AA28" s="416"/>
      <c r="AB28" s="416"/>
      <c r="AC28" s="416"/>
      <c r="AD28" s="416"/>
      <c r="AE28" s="416"/>
      <c r="AF28" s="416"/>
      <c r="AG28" s="417"/>
      <c r="AH28" s="412" t="s">
        <v>139</v>
      </c>
      <c r="AI28" s="413"/>
      <c r="AJ28" s="413"/>
      <c r="AK28" s="413"/>
      <c r="AL28" s="414"/>
      <c r="AM28" s="412" t="s">
        <v>139</v>
      </c>
      <c r="AN28" s="413"/>
      <c r="AO28" s="413"/>
      <c r="AP28" s="413"/>
      <c r="AQ28" s="413"/>
      <c r="AR28" s="414"/>
      <c r="AS28" s="412" t="s">
        <v>148</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2159212</v>
      </c>
      <c r="BO28" s="489"/>
      <c r="BP28" s="489"/>
      <c r="BQ28" s="489"/>
      <c r="BR28" s="489"/>
      <c r="BS28" s="489"/>
      <c r="BT28" s="489"/>
      <c r="BU28" s="490"/>
      <c r="BV28" s="488">
        <v>2111956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189</v>
      </c>
      <c r="F29" s="416"/>
      <c r="G29" s="416"/>
      <c r="H29" s="416"/>
      <c r="I29" s="416"/>
      <c r="J29" s="416"/>
      <c r="K29" s="417"/>
      <c r="L29" s="412">
        <v>14</v>
      </c>
      <c r="M29" s="413"/>
      <c r="N29" s="413"/>
      <c r="O29" s="413"/>
      <c r="P29" s="414"/>
      <c r="Q29" s="412">
        <v>2120</v>
      </c>
      <c r="R29" s="413"/>
      <c r="S29" s="413"/>
      <c r="T29" s="413"/>
      <c r="U29" s="413"/>
      <c r="V29" s="414"/>
      <c r="W29" s="503"/>
      <c r="X29" s="504"/>
      <c r="Y29" s="505"/>
      <c r="Z29" s="415" t="s">
        <v>190</v>
      </c>
      <c r="AA29" s="416"/>
      <c r="AB29" s="416"/>
      <c r="AC29" s="416"/>
      <c r="AD29" s="416"/>
      <c r="AE29" s="416"/>
      <c r="AF29" s="416"/>
      <c r="AG29" s="417"/>
      <c r="AH29" s="412">
        <v>152</v>
      </c>
      <c r="AI29" s="413"/>
      <c r="AJ29" s="413"/>
      <c r="AK29" s="413"/>
      <c r="AL29" s="414"/>
      <c r="AM29" s="412">
        <v>453620</v>
      </c>
      <c r="AN29" s="413"/>
      <c r="AO29" s="413"/>
      <c r="AP29" s="413"/>
      <c r="AQ29" s="413"/>
      <c r="AR29" s="414"/>
      <c r="AS29" s="412">
        <v>2984</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350960</v>
      </c>
      <c r="BO29" s="460"/>
      <c r="BP29" s="460"/>
      <c r="BQ29" s="460"/>
      <c r="BR29" s="460"/>
      <c r="BS29" s="460"/>
      <c r="BT29" s="460"/>
      <c r="BU29" s="461"/>
      <c r="BV29" s="459">
        <v>350722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97.8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1080483</v>
      </c>
      <c r="BO30" s="494"/>
      <c r="BP30" s="494"/>
      <c r="BQ30" s="494"/>
      <c r="BR30" s="494"/>
      <c r="BS30" s="494"/>
      <c r="BT30" s="494"/>
      <c r="BU30" s="495"/>
      <c r="BV30" s="493">
        <v>812824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199</v>
      </c>
      <c r="AN33" s="411"/>
      <c r="AO33" s="410" t="s">
        <v>203</v>
      </c>
      <c r="AP33" s="410"/>
      <c r="AQ33" s="410"/>
      <c r="AR33" s="410"/>
      <c r="AS33" s="410"/>
      <c r="AT33" s="410"/>
      <c r="AU33" s="410"/>
      <c r="AV33" s="410"/>
      <c r="AW33" s="410"/>
      <c r="AX33" s="410"/>
      <c r="AY33" s="410"/>
      <c r="AZ33" s="410"/>
      <c r="BA33" s="410"/>
      <c r="BB33" s="410"/>
      <c r="BC33" s="410"/>
      <c r="BD33" s="204"/>
      <c r="BE33" s="410" t="s">
        <v>204</v>
      </c>
      <c r="BF33" s="410"/>
      <c r="BG33" s="410" t="s">
        <v>205</v>
      </c>
      <c r="BH33" s="410"/>
      <c r="BI33" s="410"/>
      <c r="BJ33" s="410"/>
      <c r="BK33" s="410"/>
      <c r="BL33" s="410"/>
      <c r="BM33" s="410"/>
      <c r="BN33" s="410"/>
      <c r="BO33" s="410"/>
      <c r="BP33" s="410"/>
      <c r="BQ33" s="410"/>
      <c r="BR33" s="410"/>
      <c r="BS33" s="410"/>
      <c r="BT33" s="410"/>
      <c r="BU33" s="410"/>
      <c r="BV33" s="204"/>
      <c r="BW33" s="411" t="s">
        <v>204</v>
      </c>
      <c r="BX33" s="411"/>
      <c r="BY33" s="410" t="s">
        <v>206</v>
      </c>
      <c r="BZ33" s="410"/>
      <c r="CA33" s="410"/>
      <c r="CB33" s="410"/>
      <c r="CC33" s="410"/>
      <c r="CD33" s="410"/>
      <c r="CE33" s="410"/>
      <c r="CF33" s="410"/>
      <c r="CG33" s="410"/>
      <c r="CH33" s="410"/>
      <c r="CI33" s="410"/>
      <c r="CJ33" s="410"/>
      <c r="CK33" s="410"/>
      <c r="CL33" s="410"/>
      <c r="CM33" s="410"/>
      <c r="CN33" s="203"/>
      <c r="CO33" s="411" t="s">
        <v>199</v>
      </c>
      <c r="CP33" s="411"/>
      <c r="CQ33" s="410" t="s">
        <v>207</v>
      </c>
      <c r="CR33" s="410"/>
      <c r="CS33" s="410"/>
      <c r="CT33" s="410"/>
      <c r="CU33" s="410"/>
      <c r="CV33" s="410"/>
      <c r="CW33" s="410"/>
      <c r="CX33" s="410"/>
      <c r="CY33" s="410"/>
      <c r="CZ33" s="410"/>
      <c r="DA33" s="410"/>
      <c r="DB33" s="410"/>
      <c r="DC33" s="410"/>
      <c r="DD33" s="410"/>
      <c r="DE33" s="410"/>
      <c r="DF33" s="203"/>
      <c r="DG33" s="409" t="s">
        <v>208</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9</v>
      </c>
      <c r="AN34" s="407"/>
      <c r="AO34" s="408" t="str">
        <f>IF('各会計、関係団体の財政状況及び健全化判断比率'!B35="","",'各会計、関係団体の財政状況及び健全化判断比率'!B35)</f>
        <v>水道事業会計</v>
      </c>
      <c r="AP34" s="408"/>
      <c r="AQ34" s="408"/>
      <c r="AR34" s="408"/>
      <c r="AS34" s="408"/>
      <c r="AT34" s="408"/>
      <c r="AU34" s="408"/>
      <c r="AV34" s="408"/>
      <c r="AW34" s="408"/>
      <c r="AX34" s="408"/>
      <c r="AY34" s="408"/>
      <c r="AZ34" s="408"/>
      <c r="BA34" s="408"/>
      <c r="BB34" s="408"/>
      <c r="BC34" s="408"/>
      <c r="BD34" s="178"/>
      <c r="BE34" s="407">
        <f>IF(BG34="","",MAX(C34:D43,U34:V43,AM34:AN43)+1)</f>
        <v>11</v>
      </c>
      <c r="BF34" s="407"/>
      <c r="BG34" s="408" t="str">
        <f>IF('各会計、関係団体の財政状況及び健全化判断比率'!B37="","",'各会計、関係団体の財政状況及び健全化判断比率'!B37)</f>
        <v>岩手中部工業団地内工業用地整備事業特別会計</v>
      </c>
      <c r="BH34" s="408"/>
      <c r="BI34" s="408"/>
      <c r="BJ34" s="408"/>
      <c r="BK34" s="408"/>
      <c r="BL34" s="408"/>
      <c r="BM34" s="408"/>
      <c r="BN34" s="408"/>
      <c r="BO34" s="408"/>
      <c r="BP34" s="408"/>
      <c r="BQ34" s="408"/>
      <c r="BR34" s="408"/>
      <c r="BS34" s="408"/>
      <c r="BT34" s="408"/>
      <c r="BU34" s="408"/>
      <c r="BV34" s="178"/>
      <c r="BW34" s="407">
        <f>IF(BY34="","",MAX(C34:D43,U34:V43,AM34:AN43,BE34:BF43)+1)</f>
        <v>12</v>
      </c>
      <c r="BX34" s="407"/>
      <c r="BY34" s="408" t="str">
        <f>IF('各会計、関係団体の財政状況及び健全化判断比率'!B68="","",'各会計、関係団体の財政状況及び健全化判断比率'!B68)</f>
        <v>奥州金ケ崎行政事務組合（一般会計）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金ケ崎福祉フロンティア</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訪問看護ステーション事業特別会計</v>
      </c>
      <c r="X35" s="408"/>
      <c r="Y35" s="408"/>
      <c r="Z35" s="408"/>
      <c r="AA35" s="408"/>
      <c r="AB35" s="408"/>
      <c r="AC35" s="408"/>
      <c r="AD35" s="408"/>
      <c r="AE35" s="408"/>
      <c r="AF35" s="408"/>
      <c r="AG35" s="408"/>
      <c r="AH35" s="408"/>
      <c r="AI35" s="408"/>
      <c r="AJ35" s="408"/>
      <c r="AK35" s="408"/>
      <c r="AL35" s="178"/>
      <c r="AM35" s="407">
        <f t="shared" ref="AM35:AM43" si="0">IF(AO35="","",AM34+1)</f>
        <v>10</v>
      </c>
      <c r="AN35" s="407"/>
      <c r="AO35" s="408" t="str">
        <f>IF('各会計、関係団体の財政状況及び健全化判断比率'!B36="","",'各会計、関係団体の財政状況及び健全化判断比率'!B36)</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13</v>
      </c>
      <c r="BX35" s="407"/>
      <c r="BY35" s="408" t="str">
        <f>IF('各会計、関係団体の財政状況及び健全化判断比率'!B69="","",'各会計、関係団体の財政状況及び健全化判断比率'!B69)</f>
        <v>奥州金ケ崎行政事務組合（水道用水供給事業会計）</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オーガニック金ケ崎</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介護保険特別会計（介護保険事業勘定）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14</v>
      </c>
      <c r="BX36" s="407"/>
      <c r="BY36" s="408" t="str">
        <f>IF('各会計、関係団体の財政状況及び健全化判断比率'!B70="","",'各会計、関係団体の財政状況及び健全化判断比率'!B70)</f>
        <v>岩手県市町村総合事務組合（一般会計）</v>
      </c>
      <c r="BZ36" s="408"/>
      <c r="CA36" s="408"/>
      <c r="CB36" s="408"/>
      <c r="CC36" s="408"/>
      <c r="CD36" s="408"/>
      <c r="CE36" s="408"/>
      <c r="CF36" s="408"/>
      <c r="CG36" s="408"/>
      <c r="CH36" s="408"/>
      <c r="CI36" s="408"/>
      <c r="CJ36" s="408"/>
      <c r="CK36" s="408"/>
      <c r="CL36" s="408"/>
      <c r="CM36" s="408"/>
      <c r="CN36" s="178"/>
      <c r="CO36" s="407">
        <f t="shared" si="3"/>
        <v>20</v>
      </c>
      <c r="CP36" s="407"/>
      <c r="CQ36" s="408" t="str">
        <f>IF('各会計、関係団体の財政状況及び健全化判断比率'!BS9="","",'各会計、関係団体の財政状況及び健全化判断比率'!BS9)</f>
        <v>金ケ崎町生涯スポーツ事業団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介護保険特別会計（介護サービス事業勘定）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15</v>
      </c>
      <c r="BX37" s="407"/>
      <c r="BY37" s="408" t="str">
        <f>IF('各会計、関係団体の財政状況及び健全化判断比率'!B71="","",'各会計、関係団体の財政状況及び健全化判断比率'!B71)</f>
        <v>岩手県市町村総合事務組合（特別会計）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6</v>
      </c>
      <c r="V38" s="407"/>
      <c r="W38" s="408" t="str">
        <f>IF('各会計、関係団体の財政状況及び健全化判断比率'!B32="","",'各会計、関係団体の財政状況及び健全化判断比率'!B32)</f>
        <v>国民健康保険診療施設特別会計（医科勘定）</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16</v>
      </c>
      <c r="BX38" s="407"/>
      <c r="BY38" s="408" t="str">
        <f>IF('各会計、関係団体の財政状況及び健全化判断比率'!B72="","",'各会計、関係団体の財政状況及び健全化判断比率'!B72)</f>
        <v>岩手県後期高齢者医療広域行政組合（一般会計）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f t="shared" si="4"/>
        <v>7</v>
      </c>
      <c r="V39" s="407"/>
      <c r="W39" s="408" t="str">
        <f>IF('各会計、関係団体の財政状況及び健全化判断比率'!B33="","",'各会計、関係団体の財政状況及び健全化判断比率'!B33)</f>
        <v>国民健康保険診療施設特別会計（歯科勘定）</v>
      </c>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17</v>
      </c>
      <c r="BX39" s="407"/>
      <c r="BY39" s="408" t="str">
        <f>IF('各会計、関係団体の財政状況及び健全化判断比率'!B73="","",'各会計、関係団体の財政状況及び健全化判断比率'!B73)</f>
        <v>岩手県後期高齢者医療広域行政組合（特別会計）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f t="shared" si="4"/>
        <v>8</v>
      </c>
      <c r="V40" s="407"/>
      <c r="W40" s="408" t="str">
        <f>IF('各会計、関係団体の財政状況及び健全化判断比率'!B34="","",'各会計、関係団体の財政状況及び健全化判断比率'!B34)</f>
        <v>後期高齢者医療特別会計</v>
      </c>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404" t="s">
        <v>210</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211</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212</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213</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214</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215</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216</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620</v>
      </c>
    </row>
    <row r="54" spans="5:113"/>
    <row r="55" spans="5:113"/>
    <row r="56" spans="5:113"/>
  </sheetData>
  <sheetProtection algorithmName="SHA-512" hashValue="XmS6DPMdHc4nn5wL0ttV0MlITGLRMv5NNiBTll5d9veusGBXG1FI3ZSCSP1kyuwvxzDdHCdnp0JGoAvq5hs7ZA==" saltValue="mm9BPtoWkCw2ULaejJvnJ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24" t="s">
        <v>574</v>
      </c>
      <c r="D34" s="1224"/>
      <c r="E34" s="1225"/>
      <c r="F34" s="32">
        <v>6.28</v>
      </c>
      <c r="G34" s="33">
        <v>7.64</v>
      </c>
      <c r="H34" s="33">
        <v>9.92</v>
      </c>
      <c r="I34" s="33">
        <v>11.56</v>
      </c>
      <c r="J34" s="34">
        <v>10.73</v>
      </c>
      <c r="K34" s="22"/>
      <c r="L34" s="22"/>
      <c r="M34" s="22"/>
      <c r="N34" s="22"/>
      <c r="O34" s="22"/>
      <c r="P34" s="22"/>
    </row>
    <row r="35" spans="1:16" ht="39" customHeight="1">
      <c r="A35" s="22"/>
      <c r="B35" s="35"/>
      <c r="C35" s="1218" t="s">
        <v>575</v>
      </c>
      <c r="D35" s="1219"/>
      <c r="E35" s="1220"/>
      <c r="F35" s="36">
        <v>7.45</v>
      </c>
      <c r="G35" s="37">
        <v>6.67</v>
      </c>
      <c r="H35" s="37">
        <v>6.23</v>
      </c>
      <c r="I35" s="37">
        <v>7.54</v>
      </c>
      <c r="J35" s="38">
        <v>6.99</v>
      </c>
      <c r="K35" s="22"/>
      <c r="L35" s="22"/>
      <c r="M35" s="22"/>
      <c r="N35" s="22"/>
      <c r="O35" s="22"/>
      <c r="P35" s="22"/>
    </row>
    <row r="36" spans="1:16" ht="39" customHeight="1">
      <c r="A36" s="22"/>
      <c r="B36" s="35"/>
      <c r="C36" s="1218" t="s">
        <v>576</v>
      </c>
      <c r="D36" s="1219"/>
      <c r="E36" s="1220"/>
      <c r="F36" s="36">
        <v>1.23</v>
      </c>
      <c r="G36" s="37">
        <v>1.47</v>
      </c>
      <c r="H36" s="37">
        <v>1.45</v>
      </c>
      <c r="I36" s="37">
        <v>2.38</v>
      </c>
      <c r="J36" s="38">
        <v>3.09</v>
      </c>
      <c r="K36" s="22"/>
      <c r="L36" s="22"/>
      <c r="M36" s="22"/>
      <c r="N36" s="22"/>
      <c r="O36" s="22"/>
      <c r="P36" s="22"/>
    </row>
    <row r="37" spans="1:16" ht="39" customHeight="1">
      <c r="A37" s="22"/>
      <c r="B37" s="35"/>
      <c r="C37" s="1218" t="s">
        <v>577</v>
      </c>
      <c r="D37" s="1219"/>
      <c r="E37" s="1220"/>
      <c r="F37" s="36">
        <v>0.16</v>
      </c>
      <c r="G37" s="37">
        <v>0.22</v>
      </c>
      <c r="H37" s="37">
        <v>0.27</v>
      </c>
      <c r="I37" s="37">
        <v>0.59</v>
      </c>
      <c r="J37" s="38">
        <v>0.96</v>
      </c>
      <c r="K37" s="22"/>
      <c r="L37" s="22"/>
      <c r="M37" s="22"/>
      <c r="N37" s="22"/>
      <c r="O37" s="22"/>
      <c r="P37" s="22"/>
    </row>
    <row r="38" spans="1:16" ht="39" customHeight="1">
      <c r="A38" s="22"/>
      <c r="B38" s="35"/>
      <c r="C38" s="1218" t="s">
        <v>578</v>
      </c>
      <c r="D38" s="1219"/>
      <c r="E38" s="1220"/>
      <c r="F38" s="36">
        <v>0.63</v>
      </c>
      <c r="G38" s="37">
        <v>0.51</v>
      </c>
      <c r="H38" s="37">
        <v>0.4</v>
      </c>
      <c r="I38" s="37">
        <v>0.82</v>
      </c>
      <c r="J38" s="38">
        <v>0.8</v>
      </c>
      <c r="K38" s="22"/>
      <c r="L38" s="22"/>
      <c r="M38" s="22"/>
      <c r="N38" s="22"/>
      <c r="O38" s="22"/>
      <c r="P38" s="22"/>
    </row>
    <row r="39" spans="1:16" ht="39" customHeight="1">
      <c r="A39" s="22"/>
      <c r="B39" s="35"/>
      <c r="C39" s="1218" t="s">
        <v>579</v>
      </c>
      <c r="D39" s="1219"/>
      <c r="E39" s="1220"/>
      <c r="F39" s="36">
        <v>2.15</v>
      </c>
      <c r="G39" s="37">
        <v>0.8</v>
      </c>
      <c r="H39" s="37">
        <v>0.56999999999999995</v>
      </c>
      <c r="I39" s="37">
        <v>0.6</v>
      </c>
      <c r="J39" s="38">
        <v>0.45</v>
      </c>
      <c r="K39" s="22"/>
      <c r="L39" s="22"/>
      <c r="M39" s="22"/>
      <c r="N39" s="22"/>
      <c r="O39" s="22"/>
      <c r="P39" s="22"/>
    </row>
    <row r="40" spans="1:16" ht="39" customHeight="1">
      <c r="A40" s="22"/>
      <c r="B40" s="35"/>
      <c r="C40" s="1218" t="s">
        <v>580</v>
      </c>
      <c r="D40" s="1219"/>
      <c r="E40" s="1220"/>
      <c r="F40" s="36">
        <v>7.0000000000000007E-2</v>
      </c>
      <c r="G40" s="37">
        <v>0.1</v>
      </c>
      <c r="H40" s="37">
        <v>0.05</v>
      </c>
      <c r="I40" s="37">
        <v>0.12</v>
      </c>
      <c r="J40" s="38">
        <v>0.17</v>
      </c>
      <c r="K40" s="22"/>
      <c r="L40" s="22"/>
      <c r="M40" s="22"/>
      <c r="N40" s="22"/>
      <c r="O40" s="22"/>
      <c r="P40" s="22"/>
    </row>
    <row r="41" spans="1:16" ht="39" customHeight="1">
      <c r="A41" s="22"/>
      <c r="B41" s="35"/>
      <c r="C41" s="1218" t="s">
        <v>581</v>
      </c>
      <c r="D41" s="1219"/>
      <c r="E41" s="1220"/>
      <c r="F41" s="36">
        <v>0.01</v>
      </c>
      <c r="G41" s="37">
        <v>0.02</v>
      </c>
      <c r="H41" s="37">
        <v>0.02</v>
      </c>
      <c r="I41" s="37">
        <v>0.02</v>
      </c>
      <c r="J41" s="38">
        <v>0.01</v>
      </c>
      <c r="K41" s="22"/>
      <c r="L41" s="22"/>
      <c r="M41" s="22"/>
      <c r="N41" s="22"/>
      <c r="O41" s="22"/>
      <c r="P41" s="22"/>
    </row>
    <row r="42" spans="1:16" ht="39" customHeight="1">
      <c r="A42" s="22"/>
      <c r="B42" s="39"/>
      <c r="C42" s="1218" t="s">
        <v>582</v>
      </c>
      <c r="D42" s="1219"/>
      <c r="E42" s="1220"/>
      <c r="F42" s="36" t="s">
        <v>523</v>
      </c>
      <c r="G42" s="37" t="s">
        <v>523</v>
      </c>
      <c r="H42" s="37" t="s">
        <v>523</v>
      </c>
      <c r="I42" s="37" t="s">
        <v>523</v>
      </c>
      <c r="J42" s="38" t="s">
        <v>523</v>
      </c>
      <c r="K42" s="22"/>
      <c r="L42" s="22"/>
      <c r="M42" s="22"/>
      <c r="N42" s="22"/>
      <c r="O42" s="22"/>
      <c r="P42" s="22"/>
    </row>
    <row r="43" spans="1:16" ht="39" customHeight="1" thickBot="1">
      <c r="A43" s="22"/>
      <c r="B43" s="40"/>
      <c r="C43" s="1221" t="s">
        <v>583</v>
      </c>
      <c r="D43" s="1222"/>
      <c r="E43" s="1223"/>
      <c r="F43" s="41">
        <v>0.01</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ks9yBHHDFFbvT/8gMbDVZWgsPYo1mmin+7iegQPH2H7oL2Pa7ai7UlbZ1RUJ/fC0WaEx4u4drpcLX92O1wTeKg==" saltValue="n+XcXVBjdoKppbiCSCHK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44" t="s">
        <v>11</v>
      </c>
      <c r="C45" s="1245"/>
      <c r="D45" s="58"/>
      <c r="E45" s="1250" t="s">
        <v>12</v>
      </c>
      <c r="F45" s="1250"/>
      <c r="G45" s="1250"/>
      <c r="H45" s="1250"/>
      <c r="I45" s="1250"/>
      <c r="J45" s="1251"/>
      <c r="K45" s="59">
        <v>1091</v>
      </c>
      <c r="L45" s="60">
        <v>986</v>
      </c>
      <c r="M45" s="60">
        <v>919</v>
      </c>
      <c r="N45" s="60">
        <v>859</v>
      </c>
      <c r="O45" s="61">
        <v>891</v>
      </c>
      <c r="P45" s="48"/>
      <c r="Q45" s="48"/>
      <c r="R45" s="48"/>
      <c r="S45" s="48"/>
      <c r="T45" s="48"/>
      <c r="U45" s="48"/>
    </row>
    <row r="46" spans="1:21" ht="30.75" customHeight="1">
      <c r="A46" s="48"/>
      <c r="B46" s="1246"/>
      <c r="C46" s="124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c r="A47" s="48"/>
      <c r="B47" s="1246"/>
      <c r="C47" s="124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c r="A48" s="48"/>
      <c r="B48" s="1246"/>
      <c r="C48" s="1247"/>
      <c r="D48" s="62"/>
      <c r="E48" s="1228" t="s">
        <v>15</v>
      </c>
      <c r="F48" s="1228"/>
      <c r="G48" s="1228"/>
      <c r="H48" s="1228"/>
      <c r="I48" s="1228"/>
      <c r="J48" s="1229"/>
      <c r="K48" s="63">
        <v>363</v>
      </c>
      <c r="L48" s="64">
        <v>373</v>
      </c>
      <c r="M48" s="64">
        <v>404</v>
      </c>
      <c r="N48" s="64">
        <v>406</v>
      </c>
      <c r="O48" s="65">
        <v>386</v>
      </c>
      <c r="P48" s="48"/>
      <c r="Q48" s="48"/>
      <c r="R48" s="48"/>
      <c r="S48" s="48"/>
      <c r="T48" s="48"/>
      <c r="U48" s="48"/>
    </row>
    <row r="49" spans="1:21" ht="30.75" customHeight="1">
      <c r="A49" s="48"/>
      <c r="B49" s="1246"/>
      <c r="C49" s="1247"/>
      <c r="D49" s="62"/>
      <c r="E49" s="1228" t="s">
        <v>16</v>
      </c>
      <c r="F49" s="1228"/>
      <c r="G49" s="1228"/>
      <c r="H49" s="1228"/>
      <c r="I49" s="1228"/>
      <c r="J49" s="1229"/>
      <c r="K49" s="63">
        <v>15</v>
      </c>
      <c r="L49" s="64">
        <v>15</v>
      </c>
      <c r="M49" s="64">
        <v>15</v>
      </c>
      <c r="N49" s="64">
        <v>15</v>
      </c>
      <c r="O49" s="65">
        <v>16</v>
      </c>
      <c r="P49" s="48"/>
      <c r="Q49" s="48"/>
      <c r="R49" s="48"/>
      <c r="S49" s="48"/>
      <c r="T49" s="48"/>
      <c r="U49" s="48"/>
    </row>
    <row r="50" spans="1:21" ht="30.75" customHeight="1">
      <c r="A50" s="48"/>
      <c r="B50" s="1246"/>
      <c r="C50" s="1247"/>
      <c r="D50" s="62"/>
      <c r="E50" s="1228" t="s">
        <v>17</v>
      </c>
      <c r="F50" s="1228"/>
      <c r="G50" s="1228"/>
      <c r="H50" s="1228"/>
      <c r="I50" s="1228"/>
      <c r="J50" s="1229"/>
      <c r="K50" s="63">
        <v>25</v>
      </c>
      <c r="L50" s="64">
        <v>27</v>
      </c>
      <c r="M50" s="64">
        <v>28</v>
      </c>
      <c r="N50" s="64">
        <v>32</v>
      </c>
      <c r="O50" s="65">
        <v>33</v>
      </c>
      <c r="P50" s="48"/>
      <c r="Q50" s="48"/>
      <c r="R50" s="48"/>
      <c r="S50" s="48"/>
      <c r="T50" s="48"/>
      <c r="U50" s="48"/>
    </row>
    <row r="51" spans="1:21" ht="30.75" customHeight="1">
      <c r="A51" s="48"/>
      <c r="B51" s="1248"/>
      <c r="C51" s="1249"/>
      <c r="D51" s="66"/>
      <c r="E51" s="1228" t="s">
        <v>18</v>
      </c>
      <c r="F51" s="1228"/>
      <c r="G51" s="1228"/>
      <c r="H51" s="1228"/>
      <c r="I51" s="1228"/>
      <c r="J51" s="1229"/>
      <c r="K51" s="63" t="s">
        <v>523</v>
      </c>
      <c r="L51" s="64" t="s">
        <v>523</v>
      </c>
      <c r="M51" s="64" t="s">
        <v>523</v>
      </c>
      <c r="N51" s="64" t="s">
        <v>523</v>
      </c>
      <c r="O51" s="65" t="s">
        <v>523</v>
      </c>
      <c r="P51" s="48"/>
      <c r="Q51" s="48"/>
      <c r="R51" s="48"/>
      <c r="S51" s="48"/>
      <c r="T51" s="48"/>
      <c r="U51" s="48"/>
    </row>
    <row r="52" spans="1:21" ht="30.75" customHeight="1">
      <c r="A52" s="48"/>
      <c r="B52" s="1226" t="s">
        <v>19</v>
      </c>
      <c r="C52" s="1227"/>
      <c r="D52" s="66"/>
      <c r="E52" s="1228" t="s">
        <v>20</v>
      </c>
      <c r="F52" s="1228"/>
      <c r="G52" s="1228"/>
      <c r="H52" s="1228"/>
      <c r="I52" s="1228"/>
      <c r="J52" s="1229"/>
      <c r="K52" s="63">
        <v>826</v>
      </c>
      <c r="L52" s="64">
        <v>772</v>
      </c>
      <c r="M52" s="64">
        <v>738</v>
      </c>
      <c r="N52" s="64">
        <v>699</v>
      </c>
      <c r="O52" s="65">
        <v>702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668</v>
      </c>
      <c r="L53" s="69">
        <v>629</v>
      </c>
      <c r="M53" s="69">
        <v>628</v>
      </c>
      <c r="N53" s="69">
        <v>613</v>
      </c>
      <c r="O53" s="70">
        <v>624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i0tiEjdLQPJ5vQi3P3L5xNZ2uHakhUttedwiqOTpSHgydMCHz+bMU4FtcXFTDVRI4qJ4Id/LyG2lK3OLNoxA==" saltValue="NcwsW4UrbdqkzaLFxMGn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64" t="s">
        <v>30</v>
      </c>
      <c r="C41" s="1265"/>
      <c r="D41" s="102"/>
      <c r="E41" s="1266" t="s">
        <v>31</v>
      </c>
      <c r="F41" s="1266"/>
      <c r="G41" s="1266"/>
      <c r="H41" s="1267"/>
      <c r="I41" s="351">
        <v>7655</v>
      </c>
      <c r="J41" s="352">
        <v>7407</v>
      </c>
      <c r="K41" s="352">
        <v>7066</v>
      </c>
      <c r="L41" s="352">
        <v>7024</v>
      </c>
      <c r="M41" s="353">
        <v>6825</v>
      </c>
    </row>
    <row r="42" spans="2:13" ht="27.75" customHeight="1">
      <c r="B42" s="1254"/>
      <c r="C42" s="1255"/>
      <c r="D42" s="103"/>
      <c r="E42" s="1258" t="s">
        <v>32</v>
      </c>
      <c r="F42" s="1258"/>
      <c r="G42" s="1258"/>
      <c r="H42" s="1259"/>
      <c r="I42" s="354">
        <v>35</v>
      </c>
      <c r="J42" s="355">
        <v>31</v>
      </c>
      <c r="K42" s="355">
        <v>27</v>
      </c>
      <c r="L42" s="355">
        <v>23</v>
      </c>
      <c r="M42" s="356">
        <v>21</v>
      </c>
    </row>
    <row r="43" spans="2:13" ht="27.75" customHeight="1">
      <c r="B43" s="1254"/>
      <c r="C43" s="1255"/>
      <c r="D43" s="103"/>
      <c r="E43" s="1258" t="s">
        <v>33</v>
      </c>
      <c r="F43" s="1258"/>
      <c r="G43" s="1258"/>
      <c r="H43" s="1259"/>
      <c r="I43" s="354">
        <v>4517</v>
      </c>
      <c r="J43" s="355">
        <v>4419</v>
      </c>
      <c r="K43" s="355">
        <v>4212</v>
      </c>
      <c r="L43" s="355">
        <v>3774</v>
      </c>
      <c r="M43" s="356">
        <v>3282</v>
      </c>
    </row>
    <row r="44" spans="2:13" ht="27.75" customHeight="1">
      <c r="B44" s="1254"/>
      <c r="C44" s="1255"/>
      <c r="D44" s="103"/>
      <c r="E44" s="1258" t="s">
        <v>34</v>
      </c>
      <c r="F44" s="1258"/>
      <c r="G44" s="1258"/>
      <c r="H44" s="1259"/>
      <c r="I44" s="354">
        <v>228</v>
      </c>
      <c r="J44" s="355">
        <v>205</v>
      </c>
      <c r="K44" s="355">
        <v>218</v>
      </c>
      <c r="L44" s="355">
        <v>212</v>
      </c>
      <c r="M44" s="356">
        <v>205</v>
      </c>
    </row>
    <row r="45" spans="2:13" ht="27.75" customHeight="1">
      <c r="B45" s="1254"/>
      <c r="C45" s="1255"/>
      <c r="D45" s="103"/>
      <c r="E45" s="1258" t="s">
        <v>35</v>
      </c>
      <c r="F45" s="1258"/>
      <c r="G45" s="1258"/>
      <c r="H45" s="1259"/>
      <c r="I45" s="354">
        <v>1507</v>
      </c>
      <c r="J45" s="355">
        <v>1435</v>
      </c>
      <c r="K45" s="355">
        <v>1376</v>
      </c>
      <c r="L45" s="355">
        <v>1337</v>
      </c>
      <c r="M45" s="356">
        <v>1328</v>
      </c>
    </row>
    <row r="46" spans="2:13" ht="27.75" customHeight="1">
      <c r="B46" s="1254"/>
      <c r="C46" s="1255"/>
      <c r="D46" s="104"/>
      <c r="E46" s="1258" t="s">
        <v>36</v>
      </c>
      <c r="F46" s="1258"/>
      <c r="G46" s="1258"/>
      <c r="H46" s="1259"/>
      <c r="I46" s="354" t="s">
        <v>523</v>
      </c>
      <c r="J46" s="355" t="s">
        <v>523</v>
      </c>
      <c r="K46" s="355" t="s">
        <v>523</v>
      </c>
      <c r="L46" s="355" t="s">
        <v>523</v>
      </c>
      <c r="M46" s="356" t="s">
        <v>523</v>
      </c>
    </row>
    <row r="47" spans="2:13" ht="27.75" customHeight="1">
      <c r="B47" s="1254"/>
      <c r="C47" s="1255"/>
      <c r="D47" s="105"/>
      <c r="E47" s="1268" t="s">
        <v>37</v>
      </c>
      <c r="F47" s="1269"/>
      <c r="G47" s="1269"/>
      <c r="H47" s="1270"/>
      <c r="I47" s="354" t="s">
        <v>523</v>
      </c>
      <c r="J47" s="355" t="s">
        <v>523</v>
      </c>
      <c r="K47" s="355" t="s">
        <v>523</v>
      </c>
      <c r="L47" s="355" t="s">
        <v>523</v>
      </c>
      <c r="M47" s="356" t="s">
        <v>523</v>
      </c>
    </row>
    <row r="48" spans="2:13" ht="27.75" customHeight="1">
      <c r="B48" s="1254"/>
      <c r="C48" s="1255"/>
      <c r="D48" s="103"/>
      <c r="E48" s="1258" t="s">
        <v>38</v>
      </c>
      <c r="F48" s="1258"/>
      <c r="G48" s="1258"/>
      <c r="H48" s="1259"/>
      <c r="I48" s="354" t="s">
        <v>523</v>
      </c>
      <c r="J48" s="355" t="s">
        <v>523</v>
      </c>
      <c r="K48" s="355" t="s">
        <v>523</v>
      </c>
      <c r="L48" s="355" t="s">
        <v>523</v>
      </c>
      <c r="M48" s="356" t="s">
        <v>523</v>
      </c>
    </row>
    <row r="49" spans="2:13" ht="27.75" customHeight="1">
      <c r="B49" s="1256"/>
      <c r="C49" s="1257"/>
      <c r="D49" s="103"/>
      <c r="E49" s="1258" t="s">
        <v>39</v>
      </c>
      <c r="F49" s="1258"/>
      <c r="G49" s="1258"/>
      <c r="H49" s="1259"/>
      <c r="I49" s="354" t="s">
        <v>523</v>
      </c>
      <c r="J49" s="355" t="s">
        <v>523</v>
      </c>
      <c r="K49" s="355" t="s">
        <v>523</v>
      </c>
      <c r="L49" s="355" t="s">
        <v>523</v>
      </c>
      <c r="M49" s="356" t="s">
        <v>523</v>
      </c>
    </row>
    <row r="50" spans="2:13" ht="27.75" customHeight="1">
      <c r="B50" s="1252" t="s">
        <v>40</v>
      </c>
      <c r="C50" s="1253"/>
      <c r="D50" s="106"/>
      <c r="E50" s="1258" t="s">
        <v>41</v>
      </c>
      <c r="F50" s="1258"/>
      <c r="G50" s="1258"/>
      <c r="H50" s="1259"/>
      <c r="I50" s="354">
        <v>3744</v>
      </c>
      <c r="J50" s="355">
        <v>3741</v>
      </c>
      <c r="K50" s="355">
        <v>3740</v>
      </c>
      <c r="L50" s="355">
        <v>3801</v>
      </c>
      <c r="M50" s="356">
        <v>4083</v>
      </c>
    </row>
    <row r="51" spans="2:13" ht="27.75" customHeight="1">
      <c r="B51" s="1254"/>
      <c r="C51" s="1255"/>
      <c r="D51" s="103"/>
      <c r="E51" s="1258" t="s">
        <v>42</v>
      </c>
      <c r="F51" s="1258"/>
      <c r="G51" s="1258"/>
      <c r="H51" s="1259"/>
      <c r="I51" s="354" t="s">
        <v>523</v>
      </c>
      <c r="J51" s="355" t="s">
        <v>523</v>
      </c>
      <c r="K51" s="355" t="s">
        <v>523</v>
      </c>
      <c r="L51" s="355" t="s">
        <v>523</v>
      </c>
      <c r="M51" s="356" t="s">
        <v>523</v>
      </c>
    </row>
    <row r="52" spans="2:13" ht="27.75" customHeight="1">
      <c r="B52" s="1256"/>
      <c r="C52" s="1257"/>
      <c r="D52" s="103"/>
      <c r="E52" s="1258" t="s">
        <v>43</v>
      </c>
      <c r="F52" s="1258"/>
      <c r="G52" s="1258"/>
      <c r="H52" s="1259"/>
      <c r="I52" s="354">
        <v>9173</v>
      </c>
      <c r="J52" s="355">
        <v>8900</v>
      </c>
      <c r="K52" s="355">
        <v>8738</v>
      </c>
      <c r="L52" s="355">
        <v>8601</v>
      </c>
      <c r="M52" s="356">
        <v>8364</v>
      </c>
    </row>
    <row r="53" spans="2:13" ht="27.75" customHeight="1" thickBot="1">
      <c r="B53" s="1260" t="s">
        <v>44</v>
      </c>
      <c r="C53" s="1261"/>
      <c r="D53" s="107"/>
      <c r="E53" s="1262" t="s">
        <v>45</v>
      </c>
      <c r="F53" s="1262"/>
      <c r="G53" s="1262"/>
      <c r="H53" s="1263"/>
      <c r="I53" s="357">
        <v>1025</v>
      </c>
      <c r="J53" s="358">
        <v>857</v>
      </c>
      <c r="K53" s="358">
        <v>420</v>
      </c>
      <c r="L53" s="358">
        <v>-31</v>
      </c>
      <c r="M53" s="359">
        <v>-787</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2rY4G9eBU9Rl5pKJBCrZoT0C6mTVGsPF4ZTYPaUiXUjlzr8wMdwsO4i4IJ3N7kBQqrOfz//mTyBfZlbjW/dWrQ==" saltValue="lfwnGF++6bKZLUZG6G9f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566</v>
      </c>
      <c r="G54" s="116" t="s">
        <v>567</v>
      </c>
      <c r="H54" s="117" t="s">
        <v>568</v>
      </c>
    </row>
    <row r="55" spans="2:8" ht="52.5" customHeight="1">
      <c r="B55" s="118"/>
      <c r="C55" s="1279" t="s">
        <v>48</v>
      </c>
      <c r="D55" s="1279"/>
      <c r="E55" s="1280"/>
      <c r="F55" s="119">
        <v>2074</v>
      </c>
      <c r="G55" s="119">
        <v>2112</v>
      </c>
      <c r="H55" s="120">
        <v>2159</v>
      </c>
    </row>
    <row r="56" spans="2:8" ht="52.5" customHeight="1">
      <c r="B56" s="121"/>
      <c r="C56" s="1281" t="s">
        <v>49</v>
      </c>
      <c r="D56" s="1281"/>
      <c r="E56" s="1282"/>
      <c r="F56" s="122">
        <v>355</v>
      </c>
      <c r="G56" s="122">
        <v>351</v>
      </c>
      <c r="H56" s="123">
        <v>351</v>
      </c>
    </row>
    <row r="57" spans="2:8" ht="53.25" customHeight="1">
      <c r="B57" s="121"/>
      <c r="C57" s="1283" t="s">
        <v>50</v>
      </c>
      <c r="D57" s="1283"/>
      <c r="E57" s="1284"/>
      <c r="F57" s="124">
        <v>774</v>
      </c>
      <c r="G57" s="124">
        <v>813</v>
      </c>
      <c r="H57" s="125">
        <v>1080</v>
      </c>
    </row>
    <row r="58" spans="2:8" ht="45.75" customHeight="1">
      <c r="B58" s="126"/>
      <c r="C58" s="1271" t="s">
        <v>595</v>
      </c>
      <c r="D58" s="1272"/>
      <c r="E58" s="1273"/>
      <c r="F58" s="127">
        <v>500</v>
      </c>
      <c r="G58" s="127">
        <v>500</v>
      </c>
      <c r="H58" s="128">
        <v>500</v>
      </c>
    </row>
    <row r="59" spans="2:8" ht="45.75" customHeight="1">
      <c r="B59" s="126"/>
      <c r="C59" s="1271" t="s">
        <v>596</v>
      </c>
      <c r="D59" s="1272"/>
      <c r="E59" s="1273"/>
      <c r="F59" s="127">
        <v>29</v>
      </c>
      <c r="G59" s="127">
        <v>64</v>
      </c>
      <c r="H59" s="128">
        <v>228</v>
      </c>
    </row>
    <row r="60" spans="2:8" ht="45.75" customHeight="1">
      <c r="B60" s="126"/>
      <c r="C60" s="1271" t="s">
        <v>597</v>
      </c>
      <c r="D60" s="1272"/>
      <c r="E60" s="1273"/>
      <c r="F60" s="127">
        <v>102</v>
      </c>
      <c r="G60" s="127">
        <v>102</v>
      </c>
      <c r="H60" s="128">
        <v>102</v>
      </c>
    </row>
    <row r="61" spans="2:8" ht="45.75" customHeight="1">
      <c r="B61" s="126"/>
      <c r="C61" s="1271" t="s">
        <v>598</v>
      </c>
      <c r="D61" s="1272"/>
      <c r="E61" s="1273"/>
      <c r="F61" s="127" t="s">
        <v>601</v>
      </c>
      <c r="G61" s="127" t="s">
        <v>600</v>
      </c>
      <c r="H61" s="128">
        <v>100</v>
      </c>
    </row>
    <row r="62" spans="2:8" ht="45.75" customHeight="1" thickBot="1">
      <c r="B62" s="129"/>
      <c r="C62" s="1274" t="s">
        <v>599</v>
      </c>
      <c r="D62" s="1275"/>
      <c r="E62" s="1276"/>
      <c r="F62" s="130">
        <v>52</v>
      </c>
      <c r="G62" s="130">
        <v>52</v>
      </c>
      <c r="H62" s="131">
        <v>55</v>
      </c>
    </row>
    <row r="63" spans="2:8" ht="52.5" customHeight="1" thickBot="1">
      <c r="B63" s="132"/>
      <c r="C63" s="1277" t="s">
        <v>51</v>
      </c>
      <c r="D63" s="1277"/>
      <c r="E63" s="1278"/>
      <c r="F63" s="133">
        <v>3203</v>
      </c>
      <c r="G63" s="133">
        <v>3276</v>
      </c>
      <c r="H63" s="134">
        <v>3591</v>
      </c>
    </row>
    <row r="64" spans="2:8" ht="13.2"/>
  </sheetData>
  <sheetProtection algorithmName="SHA-512" hashValue="uyKP3hzp14X3Wo8fosOPkYBxNvf0ooWwmrnnTZr3X7Ol+P5LRodPGUjg58WkVxw3reMN9sVDp13ykfQVrKyxdA==" saltValue="jhDvY7carvLoYNwrf4hA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c r="DD19" s="370"/>
      <c r="DE19" s="370"/>
    </row>
    <row r="20" spans="1:109" ht="13.2">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ht="13.2">
      <c r="B23" s="376"/>
    </row>
    <row r="24" spans="1:109" ht="13.2">
      <c r="B24" s="376"/>
    </row>
    <row r="25" spans="1:109" ht="13.2">
      <c r="B25" s="376"/>
    </row>
    <row r="26" spans="1:109" ht="13.2">
      <c r="B26" s="376"/>
    </row>
    <row r="27" spans="1:109" ht="13.2">
      <c r="B27" s="376"/>
    </row>
    <row r="28" spans="1:109" ht="13.2">
      <c r="B28" s="376"/>
    </row>
    <row r="29" spans="1:109" ht="13.2">
      <c r="B29" s="376"/>
    </row>
    <row r="30" spans="1:109" ht="13.2">
      <c r="B30" s="376"/>
    </row>
    <row r="31" spans="1:109" ht="13.2">
      <c r="B31" s="376"/>
    </row>
    <row r="32" spans="1:109" ht="13.2">
      <c r="B32" s="376"/>
    </row>
    <row r="33" spans="2:109" ht="13.2">
      <c r="B33" s="376"/>
    </row>
    <row r="34" spans="2:109" ht="13.2">
      <c r="B34" s="376"/>
    </row>
    <row r="35" spans="2:109" ht="13.2">
      <c r="B35" s="376"/>
    </row>
    <row r="36" spans="2:109" ht="13.2">
      <c r="B36" s="376"/>
    </row>
    <row r="37" spans="2:109" ht="13.2">
      <c r="B37" s="376"/>
    </row>
    <row r="38" spans="2:109" ht="13.2">
      <c r="B38" s="376"/>
    </row>
    <row r="39" spans="2:109" ht="13.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c r="B40" s="381"/>
      <c r="DD40" s="381"/>
      <c r="DE40" s="370"/>
    </row>
    <row r="41" spans="2:109" ht="16.2">
      <c r="B41" s="382" t="s">
        <v>621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c r="B42" s="376"/>
      <c r="G42" s="383"/>
      <c r="I42" s="384"/>
      <c r="J42" s="384"/>
      <c r="K42" s="384"/>
      <c r="AM42" s="383"/>
      <c r="AN42" s="383" t="s">
        <v>622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97" t="s">
        <v>623</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2">
      <c r="B44" s="376"/>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2">
      <c r="B45" s="376"/>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2">
      <c r="B46" s="376"/>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2">
      <c r="B47" s="376"/>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c r="B49" s="376"/>
      <c r="AN49" s="370" t="s">
        <v>624</v>
      </c>
    </row>
    <row r="50" spans="1:109" ht="13.2">
      <c r="B50" s="376"/>
      <c r="G50" s="1291"/>
      <c r="H50" s="1291"/>
      <c r="I50" s="1291"/>
      <c r="J50" s="1291"/>
      <c r="K50" s="386"/>
      <c r="L50" s="386"/>
      <c r="M50" s="387"/>
      <c r="N50" s="387"/>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90" t="s">
        <v>564</v>
      </c>
      <c r="BQ50" s="1290"/>
      <c r="BR50" s="1290"/>
      <c r="BS50" s="1290"/>
      <c r="BT50" s="1290"/>
      <c r="BU50" s="1290"/>
      <c r="BV50" s="1290"/>
      <c r="BW50" s="1290"/>
      <c r="BX50" s="1290" t="s">
        <v>565</v>
      </c>
      <c r="BY50" s="1290"/>
      <c r="BZ50" s="1290"/>
      <c r="CA50" s="1290"/>
      <c r="CB50" s="1290"/>
      <c r="CC50" s="1290"/>
      <c r="CD50" s="1290"/>
      <c r="CE50" s="1290"/>
      <c r="CF50" s="1290" t="s">
        <v>566</v>
      </c>
      <c r="CG50" s="1290"/>
      <c r="CH50" s="1290"/>
      <c r="CI50" s="1290"/>
      <c r="CJ50" s="1290"/>
      <c r="CK50" s="1290"/>
      <c r="CL50" s="1290"/>
      <c r="CM50" s="1290"/>
      <c r="CN50" s="1290" t="s">
        <v>567</v>
      </c>
      <c r="CO50" s="1290"/>
      <c r="CP50" s="1290"/>
      <c r="CQ50" s="1290"/>
      <c r="CR50" s="1290"/>
      <c r="CS50" s="1290"/>
      <c r="CT50" s="1290"/>
      <c r="CU50" s="1290"/>
      <c r="CV50" s="1290" t="s">
        <v>568</v>
      </c>
      <c r="CW50" s="1290"/>
      <c r="CX50" s="1290"/>
      <c r="CY50" s="1290"/>
      <c r="CZ50" s="1290"/>
      <c r="DA50" s="1290"/>
      <c r="DB50" s="1290"/>
      <c r="DC50" s="1290"/>
    </row>
    <row r="51" spans="1:109" ht="13.5" customHeight="1">
      <c r="B51" s="376"/>
      <c r="G51" s="1293"/>
      <c r="H51" s="1293"/>
      <c r="I51" s="1306"/>
      <c r="J51" s="1306"/>
      <c r="K51" s="1292"/>
      <c r="L51" s="1292"/>
      <c r="M51" s="1292"/>
      <c r="N51" s="1292"/>
      <c r="AM51" s="385"/>
      <c r="AN51" s="1288" t="s">
        <v>625</v>
      </c>
      <c r="AO51" s="1288"/>
      <c r="AP51" s="1288"/>
      <c r="AQ51" s="1288"/>
      <c r="AR51" s="1288"/>
      <c r="AS51" s="1288"/>
      <c r="AT51" s="1288"/>
      <c r="AU51" s="1288"/>
      <c r="AV51" s="1288"/>
      <c r="AW51" s="1288"/>
      <c r="AX51" s="1288"/>
      <c r="AY51" s="1288"/>
      <c r="AZ51" s="1288"/>
      <c r="BA51" s="1288"/>
      <c r="BB51" s="1288" t="s">
        <v>626</v>
      </c>
      <c r="BC51" s="1288"/>
      <c r="BD51" s="1288"/>
      <c r="BE51" s="1288"/>
      <c r="BF51" s="1288"/>
      <c r="BG51" s="1288"/>
      <c r="BH51" s="1288"/>
      <c r="BI51" s="1288"/>
      <c r="BJ51" s="1288"/>
      <c r="BK51" s="1288"/>
      <c r="BL51" s="1288"/>
      <c r="BM51" s="1288"/>
      <c r="BN51" s="1288"/>
      <c r="BO51" s="1288"/>
      <c r="BP51" s="1285">
        <v>22.9</v>
      </c>
      <c r="BQ51" s="1285"/>
      <c r="BR51" s="1285"/>
      <c r="BS51" s="1285"/>
      <c r="BT51" s="1285"/>
      <c r="BU51" s="1285"/>
      <c r="BV51" s="1285"/>
      <c r="BW51" s="1285"/>
      <c r="BX51" s="1285">
        <v>19.399999999999999</v>
      </c>
      <c r="BY51" s="1285"/>
      <c r="BZ51" s="1285"/>
      <c r="CA51" s="1285"/>
      <c r="CB51" s="1285"/>
      <c r="CC51" s="1285"/>
      <c r="CD51" s="1285"/>
      <c r="CE51" s="1285"/>
      <c r="CF51" s="1285">
        <v>9.4</v>
      </c>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2">
      <c r="B52" s="376"/>
      <c r="G52" s="1293"/>
      <c r="H52" s="1293"/>
      <c r="I52" s="1306"/>
      <c r="J52" s="1306"/>
      <c r="K52" s="1292"/>
      <c r="L52" s="1292"/>
      <c r="M52" s="1292"/>
      <c r="N52" s="1292"/>
      <c r="AM52" s="385"/>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2">
      <c r="A53" s="384"/>
      <c r="B53" s="376"/>
      <c r="G53" s="1293"/>
      <c r="H53" s="1293"/>
      <c r="I53" s="1291"/>
      <c r="J53" s="1291"/>
      <c r="K53" s="1292"/>
      <c r="L53" s="1292"/>
      <c r="M53" s="1292"/>
      <c r="N53" s="1292"/>
      <c r="AM53" s="385"/>
      <c r="AN53" s="1288"/>
      <c r="AO53" s="1288"/>
      <c r="AP53" s="1288"/>
      <c r="AQ53" s="1288"/>
      <c r="AR53" s="1288"/>
      <c r="AS53" s="1288"/>
      <c r="AT53" s="1288"/>
      <c r="AU53" s="1288"/>
      <c r="AV53" s="1288"/>
      <c r="AW53" s="1288"/>
      <c r="AX53" s="1288"/>
      <c r="AY53" s="1288"/>
      <c r="AZ53" s="1288"/>
      <c r="BA53" s="1288"/>
      <c r="BB53" s="1288" t="s">
        <v>627</v>
      </c>
      <c r="BC53" s="1288"/>
      <c r="BD53" s="1288"/>
      <c r="BE53" s="1288"/>
      <c r="BF53" s="1288"/>
      <c r="BG53" s="1288"/>
      <c r="BH53" s="1288"/>
      <c r="BI53" s="1288"/>
      <c r="BJ53" s="1288"/>
      <c r="BK53" s="1288"/>
      <c r="BL53" s="1288"/>
      <c r="BM53" s="1288"/>
      <c r="BN53" s="1288"/>
      <c r="BO53" s="1288"/>
      <c r="BP53" s="1285">
        <v>34.700000000000003</v>
      </c>
      <c r="BQ53" s="1285"/>
      <c r="BR53" s="1285"/>
      <c r="BS53" s="1285"/>
      <c r="BT53" s="1285"/>
      <c r="BU53" s="1285"/>
      <c r="BV53" s="1285"/>
      <c r="BW53" s="1285"/>
      <c r="BX53" s="1285">
        <v>55.2</v>
      </c>
      <c r="BY53" s="1285"/>
      <c r="BZ53" s="1285"/>
      <c r="CA53" s="1285"/>
      <c r="CB53" s="1285"/>
      <c r="CC53" s="1285"/>
      <c r="CD53" s="1285"/>
      <c r="CE53" s="1285"/>
      <c r="CF53" s="1285">
        <v>56.7</v>
      </c>
      <c r="CG53" s="1285"/>
      <c r="CH53" s="1285"/>
      <c r="CI53" s="1285"/>
      <c r="CJ53" s="1285"/>
      <c r="CK53" s="1285"/>
      <c r="CL53" s="1285"/>
      <c r="CM53" s="1285"/>
      <c r="CN53" s="1285">
        <v>57.9</v>
      </c>
      <c r="CO53" s="1285"/>
      <c r="CP53" s="1285"/>
      <c r="CQ53" s="1285"/>
      <c r="CR53" s="1285"/>
      <c r="CS53" s="1285"/>
      <c r="CT53" s="1285"/>
      <c r="CU53" s="1285"/>
      <c r="CV53" s="1285">
        <v>58.9</v>
      </c>
      <c r="CW53" s="1285"/>
      <c r="CX53" s="1285"/>
      <c r="CY53" s="1285"/>
      <c r="CZ53" s="1285"/>
      <c r="DA53" s="1285"/>
      <c r="DB53" s="1285"/>
      <c r="DC53" s="1285"/>
    </row>
    <row r="54" spans="1:109" ht="13.2">
      <c r="A54" s="384"/>
      <c r="B54" s="376"/>
      <c r="G54" s="1293"/>
      <c r="H54" s="1293"/>
      <c r="I54" s="1291"/>
      <c r="J54" s="1291"/>
      <c r="K54" s="1292"/>
      <c r="L54" s="1292"/>
      <c r="M54" s="1292"/>
      <c r="N54" s="1292"/>
      <c r="AM54" s="385"/>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2">
      <c r="A55" s="384"/>
      <c r="B55" s="376"/>
      <c r="G55" s="1291"/>
      <c r="H55" s="1291"/>
      <c r="I55" s="1291"/>
      <c r="J55" s="1291"/>
      <c r="K55" s="1292"/>
      <c r="L55" s="1292"/>
      <c r="M55" s="1292"/>
      <c r="N55" s="1292"/>
      <c r="AN55" s="1290" t="s">
        <v>628</v>
      </c>
      <c r="AO55" s="1290"/>
      <c r="AP55" s="1290"/>
      <c r="AQ55" s="1290"/>
      <c r="AR55" s="1290"/>
      <c r="AS55" s="1290"/>
      <c r="AT55" s="1290"/>
      <c r="AU55" s="1290"/>
      <c r="AV55" s="1290"/>
      <c r="AW55" s="1290"/>
      <c r="AX55" s="1290"/>
      <c r="AY55" s="1290"/>
      <c r="AZ55" s="1290"/>
      <c r="BA55" s="1290"/>
      <c r="BB55" s="1288" t="s">
        <v>626</v>
      </c>
      <c r="BC55" s="1288"/>
      <c r="BD55" s="1288"/>
      <c r="BE55" s="1288"/>
      <c r="BF55" s="1288"/>
      <c r="BG55" s="1288"/>
      <c r="BH55" s="1288"/>
      <c r="BI55" s="1288"/>
      <c r="BJ55" s="1288"/>
      <c r="BK55" s="1288"/>
      <c r="BL55" s="1288"/>
      <c r="BM55" s="1288"/>
      <c r="BN55" s="1288"/>
      <c r="BO55" s="1288"/>
      <c r="BP55" s="1285">
        <v>40.799999999999997</v>
      </c>
      <c r="BQ55" s="1285"/>
      <c r="BR55" s="1285"/>
      <c r="BS55" s="1285"/>
      <c r="BT55" s="1285"/>
      <c r="BU55" s="1285"/>
      <c r="BV55" s="1285"/>
      <c r="BW55" s="1285"/>
      <c r="BX55" s="1285">
        <v>38.5</v>
      </c>
      <c r="BY55" s="1285"/>
      <c r="BZ55" s="1285"/>
      <c r="CA55" s="1285"/>
      <c r="CB55" s="1285"/>
      <c r="CC55" s="1285"/>
      <c r="CD55" s="1285"/>
      <c r="CE55" s="1285"/>
      <c r="CF55" s="1285">
        <v>35.5</v>
      </c>
      <c r="CG55" s="1285"/>
      <c r="CH55" s="1285"/>
      <c r="CI55" s="1285"/>
      <c r="CJ55" s="1285"/>
      <c r="CK55" s="1285"/>
      <c r="CL55" s="1285"/>
      <c r="CM55" s="1285"/>
      <c r="CN55" s="1285">
        <v>13.5</v>
      </c>
      <c r="CO55" s="1285"/>
      <c r="CP55" s="1285"/>
      <c r="CQ55" s="1285"/>
      <c r="CR55" s="1285"/>
      <c r="CS55" s="1285"/>
      <c r="CT55" s="1285"/>
      <c r="CU55" s="1285"/>
      <c r="CV55" s="1285">
        <v>0</v>
      </c>
      <c r="CW55" s="1285"/>
      <c r="CX55" s="1285"/>
      <c r="CY55" s="1285"/>
      <c r="CZ55" s="1285"/>
      <c r="DA55" s="1285"/>
      <c r="DB55" s="1285"/>
      <c r="DC55" s="1285"/>
    </row>
    <row r="56" spans="1:109" ht="13.2">
      <c r="A56" s="384"/>
      <c r="B56" s="376"/>
      <c r="G56" s="1291"/>
      <c r="H56" s="1291"/>
      <c r="I56" s="1291"/>
      <c r="J56" s="1291"/>
      <c r="K56" s="1292"/>
      <c r="L56" s="1292"/>
      <c r="M56" s="1292"/>
      <c r="N56" s="1292"/>
      <c r="AN56" s="1290"/>
      <c r="AO56" s="1290"/>
      <c r="AP56" s="1290"/>
      <c r="AQ56" s="1290"/>
      <c r="AR56" s="1290"/>
      <c r="AS56" s="1290"/>
      <c r="AT56" s="1290"/>
      <c r="AU56" s="1290"/>
      <c r="AV56" s="1290"/>
      <c r="AW56" s="1290"/>
      <c r="AX56" s="1290"/>
      <c r="AY56" s="1290"/>
      <c r="AZ56" s="1290"/>
      <c r="BA56" s="1290"/>
      <c r="BB56" s="1288"/>
      <c r="BC56" s="1288"/>
      <c r="BD56" s="1288"/>
      <c r="BE56" s="1288"/>
      <c r="BF56" s="1288"/>
      <c r="BG56" s="1288"/>
      <c r="BH56" s="1288"/>
      <c r="BI56" s="1288"/>
      <c r="BJ56" s="1288"/>
      <c r="BK56" s="1288"/>
      <c r="BL56" s="1288"/>
      <c r="BM56" s="1288"/>
      <c r="BN56" s="1288"/>
      <c r="BO56" s="1288"/>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4" customFormat="1" ht="13.2">
      <c r="B57" s="388"/>
      <c r="G57" s="1291"/>
      <c r="H57" s="1291"/>
      <c r="I57" s="1286"/>
      <c r="J57" s="1286"/>
      <c r="K57" s="1292"/>
      <c r="L57" s="1292"/>
      <c r="M57" s="1292"/>
      <c r="N57" s="1292"/>
      <c r="AM57" s="370"/>
      <c r="AN57" s="1290"/>
      <c r="AO57" s="1290"/>
      <c r="AP57" s="1290"/>
      <c r="AQ57" s="1290"/>
      <c r="AR57" s="1290"/>
      <c r="AS57" s="1290"/>
      <c r="AT57" s="1290"/>
      <c r="AU57" s="1290"/>
      <c r="AV57" s="1290"/>
      <c r="AW57" s="1290"/>
      <c r="AX57" s="1290"/>
      <c r="AY57" s="1290"/>
      <c r="AZ57" s="1290"/>
      <c r="BA57" s="1290"/>
      <c r="BB57" s="1288" t="s">
        <v>627</v>
      </c>
      <c r="BC57" s="1288"/>
      <c r="BD57" s="1288"/>
      <c r="BE57" s="1288"/>
      <c r="BF57" s="1288"/>
      <c r="BG57" s="1288"/>
      <c r="BH57" s="1288"/>
      <c r="BI57" s="1288"/>
      <c r="BJ57" s="1288"/>
      <c r="BK57" s="1288"/>
      <c r="BL57" s="1288"/>
      <c r="BM57" s="1288"/>
      <c r="BN57" s="1288"/>
      <c r="BO57" s="1288"/>
      <c r="BP57" s="1285">
        <v>63.5</v>
      </c>
      <c r="BQ57" s="1285"/>
      <c r="BR57" s="1285"/>
      <c r="BS57" s="1285"/>
      <c r="BT57" s="1285"/>
      <c r="BU57" s="1285"/>
      <c r="BV57" s="1285"/>
      <c r="BW57" s="1285"/>
      <c r="BX57" s="1285">
        <v>65.3</v>
      </c>
      <c r="BY57" s="1285"/>
      <c r="BZ57" s="1285"/>
      <c r="CA57" s="1285"/>
      <c r="CB57" s="1285"/>
      <c r="CC57" s="1285"/>
      <c r="CD57" s="1285"/>
      <c r="CE57" s="1285"/>
      <c r="CF57" s="1285">
        <v>66</v>
      </c>
      <c r="CG57" s="1285"/>
      <c r="CH57" s="1285"/>
      <c r="CI57" s="1285"/>
      <c r="CJ57" s="1285"/>
      <c r="CK57" s="1285"/>
      <c r="CL57" s="1285"/>
      <c r="CM57" s="1285"/>
      <c r="CN57" s="1285">
        <v>65.099999999999994</v>
      </c>
      <c r="CO57" s="1285"/>
      <c r="CP57" s="1285"/>
      <c r="CQ57" s="1285"/>
      <c r="CR57" s="1285"/>
      <c r="CS57" s="1285"/>
      <c r="CT57" s="1285"/>
      <c r="CU57" s="1285"/>
      <c r="CV57" s="1285">
        <v>64.3</v>
      </c>
      <c r="CW57" s="1285"/>
      <c r="CX57" s="1285"/>
      <c r="CY57" s="1285"/>
      <c r="CZ57" s="1285"/>
      <c r="DA57" s="1285"/>
      <c r="DB57" s="1285"/>
      <c r="DC57" s="1285"/>
      <c r="DD57" s="389"/>
      <c r="DE57" s="388"/>
    </row>
    <row r="58" spans="1:109" s="384" customFormat="1" ht="13.2">
      <c r="A58" s="370"/>
      <c r="B58" s="388"/>
      <c r="G58" s="1291"/>
      <c r="H58" s="1291"/>
      <c r="I58" s="1286"/>
      <c r="J58" s="1286"/>
      <c r="K58" s="1292"/>
      <c r="L58" s="1292"/>
      <c r="M58" s="1292"/>
      <c r="N58" s="1292"/>
      <c r="AM58" s="370"/>
      <c r="AN58" s="1290"/>
      <c r="AO58" s="1290"/>
      <c r="AP58" s="1290"/>
      <c r="AQ58" s="1290"/>
      <c r="AR58" s="1290"/>
      <c r="AS58" s="1290"/>
      <c r="AT58" s="1290"/>
      <c r="AU58" s="1290"/>
      <c r="AV58" s="1290"/>
      <c r="AW58" s="1290"/>
      <c r="AX58" s="1290"/>
      <c r="AY58" s="1290"/>
      <c r="AZ58" s="1290"/>
      <c r="BA58" s="1290"/>
      <c r="BB58" s="1288"/>
      <c r="BC58" s="1288"/>
      <c r="BD58" s="1288"/>
      <c r="BE58" s="1288"/>
      <c r="BF58" s="1288"/>
      <c r="BG58" s="1288"/>
      <c r="BH58" s="1288"/>
      <c r="BI58" s="1288"/>
      <c r="BJ58" s="1288"/>
      <c r="BK58" s="1288"/>
      <c r="BL58" s="1288"/>
      <c r="BM58" s="1288"/>
      <c r="BN58" s="1288"/>
      <c r="BO58" s="1288"/>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9"/>
      <c r="DE58" s="388"/>
    </row>
    <row r="59" spans="1:109" s="384" customFormat="1" ht="13.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c r="B63" s="395" t="s">
        <v>629</v>
      </c>
    </row>
    <row r="64" spans="1:109" ht="13.2">
      <c r="B64" s="376"/>
      <c r="G64" s="383"/>
      <c r="I64" s="396"/>
      <c r="J64" s="396"/>
      <c r="K64" s="396"/>
      <c r="L64" s="396"/>
      <c r="M64" s="396"/>
      <c r="N64" s="397"/>
      <c r="AM64" s="383"/>
      <c r="AN64" s="383" t="s">
        <v>622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c r="B65" s="376"/>
      <c r="AN65" s="1297" t="s">
        <v>630</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ht="13.2">
      <c r="B66" s="376"/>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ht="13.2">
      <c r="B67" s="376"/>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ht="13.2">
      <c r="B68" s="376"/>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ht="13.2">
      <c r="B69" s="376"/>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ht="13.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c r="B71" s="376"/>
      <c r="G71" s="401"/>
      <c r="I71" s="402"/>
      <c r="J71" s="399"/>
      <c r="K71" s="399"/>
      <c r="L71" s="400"/>
      <c r="M71" s="399"/>
      <c r="N71" s="400"/>
      <c r="AM71" s="401"/>
      <c r="AN71" s="370" t="s">
        <v>624</v>
      </c>
    </row>
    <row r="72" spans="2:107" ht="13.2">
      <c r="B72" s="376"/>
      <c r="G72" s="1291"/>
      <c r="H72" s="1291"/>
      <c r="I72" s="1291"/>
      <c r="J72" s="1291"/>
      <c r="K72" s="386"/>
      <c r="L72" s="386"/>
      <c r="M72" s="387"/>
      <c r="N72" s="387"/>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90" t="s">
        <v>564</v>
      </c>
      <c r="BQ72" s="1290"/>
      <c r="BR72" s="1290"/>
      <c r="BS72" s="1290"/>
      <c r="BT72" s="1290"/>
      <c r="BU72" s="1290"/>
      <c r="BV72" s="1290"/>
      <c r="BW72" s="1290"/>
      <c r="BX72" s="1290" t="s">
        <v>565</v>
      </c>
      <c r="BY72" s="1290"/>
      <c r="BZ72" s="1290"/>
      <c r="CA72" s="1290"/>
      <c r="CB72" s="1290"/>
      <c r="CC72" s="1290"/>
      <c r="CD72" s="1290"/>
      <c r="CE72" s="1290"/>
      <c r="CF72" s="1290" t="s">
        <v>566</v>
      </c>
      <c r="CG72" s="1290"/>
      <c r="CH72" s="1290"/>
      <c r="CI72" s="1290"/>
      <c r="CJ72" s="1290"/>
      <c r="CK72" s="1290"/>
      <c r="CL72" s="1290"/>
      <c r="CM72" s="1290"/>
      <c r="CN72" s="1290" t="s">
        <v>567</v>
      </c>
      <c r="CO72" s="1290"/>
      <c r="CP72" s="1290"/>
      <c r="CQ72" s="1290"/>
      <c r="CR72" s="1290"/>
      <c r="CS72" s="1290"/>
      <c r="CT72" s="1290"/>
      <c r="CU72" s="1290"/>
      <c r="CV72" s="1290" t="s">
        <v>568</v>
      </c>
      <c r="CW72" s="1290"/>
      <c r="CX72" s="1290"/>
      <c r="CY72" s="1290"/>
      <c r="CZ72" s="1290"/>
      <c r="DA72" s="1290"/>
      <c r="DB72" s="1290"/>
      <c r="DC72" s="1290"/>
    </row>
    <row r="73" spans="2:107" ht="13.2">
      <c r="B73" s="376"/>
      <c r="G73" s="1293"/>
      <c r="H73" s="1293"/>
      <c r="I73" s="1293"/>
      <c r="J73" s="1293"/>
      <c r="K73" s="1289"/>
      <c r="L73" s="1289"/>
      <c r="M73" s="1289"/>
      <c r="N73" s="1289"/>
      <c r="AM73" s="385"/>
      <c r="AN73" s="1288" t="s">
        <v>625</v>
      </c>
      <c r="AO73" s="1288"/>
      <c r="AP73" s="1288"/>
      <c r="AQ73" s="1288"/>
      <c r="AR73" s="1288"/>
      <c r="AS73" s="1288"/>
      <c r="AT73" s="1288"/>
      <c r="AU73" s="1288"/>
      <c r="AV73" s="1288"/>
      <c r="AW73" s="1288"/>
      <c r="AX73" s="1288"/>
      <c r="AY73" s="1288"/>
      <c r="AZ73" s="1288"/>
      <c r="BA73" s="1288"/>
      <c r="BB73" s="1288" t="s">
        <v>626</v>
      </c>
      <c r="BC73" s="1288"/>
      <c r="BD73" s="1288"/>
      <c r="BE73" s="1288"/>
      <c r="BF73" s="1288"/>
      <c r="BG73" s="1288"/>
      <c r="BH73" s="1288"/>
      <c r="BI73" s="1288"/>
      <c r="BJ73" s="1288"/>
      <c r="BK73" s="1288"/>
      <c r="BL73" s="1288"/>
      <c r="BM73" s="1288"/>
      <c r="BN73" s="1288"/>
      <c r="BO73" s="1288"/>
      <c r="BP73" s="1285">
        <v>22.9</v>
      </c>
      <c r="BQ73" s="1285"/>
      <c r="BR73" s="1285"/>
      <c r="BS73" s="1285"/>
      <c r="BT73" s="1285"/>
      <c r="BU73" s="1285"/>
      <c r="BV73" s="1285"/>
      <c r="BW73" s="1285"/>
      <c r="BX73" s="1285">
        <v>19.399999999999999</v>
      </c>
      <c r="BY73" s="1285"/>
      <c r="BZ73" s="1285"/>
      <c r="CA73" s="1285"/>
      <c r="CB73" s="1285"/>
      <c r="CC73" s="1285"/>
      <c r="CD73" s="1285"/>
      <c r="CE73" s="1285"/>
      <c r="CF73" s="1285">
        <v>9.4</v>
      </c>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2">
      <c r="B74" s="376"/>
      <c r="G74" s="1293"/>
      <c r="H74" s="1293"/>
      <c r="I74" s="1293"/>
      <c r="J74" s="1293"/>
      <c r="K74" s="1289"/>
      <c r="L74" s="1289"/>
      <c r="M74" s="1289"/>
      <c r="N74" s="1289"/>
      <c r="AM74" s="385"/>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2">
      <c r="B75" s="376"/>
      <c r="G75" s="1293"/>
      <c r="H75" s="1293"/>
      <c r="I75" s="1291"/>
      <c r="J75" s="1291"/>
      <c r="K75" s="1292"/>
      <c r="L75" s="1292"/>
      <c r="M75" s="1292"/>
      <c r="N75" s="1292"/>
      <c r="AM75" s="385"/>
      <c r="AN75" s="1288"/>
      <c r="AO75" s="1288"/>
      <c r="AP75" s="1288"/>
      <c r="AQ75" s="1288"/>
      <c r="AR75" s="1288"/>
      <c r="AS75" s="1288"/>
      <c r="AT75" s="1288"/>
      <c r="AU75" s="1288"/>
      <c r="AV75" s="1288"/>
      <c r="AW75" s="1288"/>
      <c r="AX75" s="1288"/>
      <c r="AY75" s="1288"/>
      <c r="AZ75" s="1288"/>
      <c r="BA75" s="1288"/>
      <c r="BB75" s="1288" t="s">
        <v>631</v>
      </c>
      <c r="BC75" s="1288"/>
      <c r="BD75" s="1288"/>
      <c r="BE75" s="1288"/>
      <c r="BF75" s="1288"/>
      <c r="BG75" s="1288"/>
      <c r="BH75" s="1288"/>
      <c r="BI75" s="1288"/>
      <c r="BJ75" s="1288"/>
      <c r="BK75" s="1288"/>
      <c r="BL75" s="1288"/>
      <c r="BM75" s="1288"/>
      <c r="BN75" s="1288"/>
      <c r="BO75" s="1288"/>
      <c r="BP75" s="1285">
        <v>15.4</v>
      </c>
      <c r="BQ75" s="1285"/>
      <c r="BR75" s="1285"/>
      <c r="BS75" s="1285"/>
      <c r="BT75" s="1285"/>
      <c r="BU75" s="1285"/>
      <c r="BV75" s="1285"/>
      <c r="BW75" s="1285"/>
      <c r="BX75" s="1285">
        <v>14.7</v>
      </c>
      <c r="BY75" s="1285"/>
      <c r="BZ75" s="1285"/>
      <c r="CA75" s="1285"/>
      <c r="CB75" s="1285"/>
      <c r="CC75" s="1285"/>
      <c r="CD75" s="1285"/>
      <c r="CE75" s="1285"/>
      <c r="CF75" s="1285">
        <v>14.4</v>
      </c>
      <c r="CG75" s="1285"/>
      <c r="CH75" s="1285"/>
      <c r="CI75" s="1285"/>
      <c r="CJ75" s="1285"/>
      <c r="CK75" s="1285"/>
      <c r="CL75" s="1285"/>
      <c r="CM75" s="1285"/>
      <c r="CN75" s="1285">
        <v>13.8</v>
      </c>
      <c r="CO75" s="1285"/>
      <c r="CP75" s="1285"/>
      <c r="CQ75" s="1285"/>
      <c r="CR75" s="1285"/>
      <c r="CS75" s="1285"/>
      <c r="CT75" s="1285"/>
      <c r="CU75" s="1285"/>
      <c r="CV75" s="1285">
        <v>13.2</v>
      </c>
      <c r="CW75" s="1285"/>
      <c r="CX75" s="1285"/>
      <c r="CY75" s="1285"/>
      <c r="CZ75" s="1285"/>
      <c r="DA75" s="1285"/>
      <c r="DB75" s="1285"/>
      <c r="DC75" s="1285"/>
    </row>
    <row r="76" spans="2:107" ht="13.2">
      <c r="B76" s="376"/>
      <c r="G76" s="1293"/>
      <c r="H76" s="1293"/>
      <c r="I76" s="1291"/>
      <c r="J76" s="1291"/>
      <c r="K76" s="1292"/>
      <c r="L76" s="1292"/>
      <c r="M76" s="1292"/>
      <c r="N76" s="1292"/>
      <c r="AM76" s="385"/>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2">
      <c r="B77" s="376"/>
      <c r="G77" s="1291"/>
      <c r="H77" s="1291"/>
      <c r="I77" s="1291"/>
      <c r="J77" s="1291"/>
      <c r="K77" s="1289"/>
      <c r="L77" s="1289"/>
      <c r="M77" s="1289"/>
      <c r="N77" s="1289"/>
      <c r="AN77" s="1290" t="s">
        <v>628</v>
      </c>
      <c r="AO77" s="1290"/>
      <c r="AP77" s="1290"/>
      <c r="AQ77" s="1290"/>
      <c r="AR77" s="1290"/>
      <c r="AS77" s="1290"/>
      <c r="AT77" s="1290"/>
      <c r="AU77" s="1290"/>
      <c r="AV77" s="1290"/>
      <c r="AW77" s="1290"/>
      <c r="AX77" s="1290"/>
      <c r="AY77" s="1290"/>
      <c r="AZ77" s="1290"/>
      <c r="BA77" s="1290"/>
      <c r="BB77" s="1288" t="s">
        <v>626</v>
      </c>
      <c r="BC77" s="1288"/>
      <c r="BD77" s="1288"/>
      <c r="BE77" s="1288"/>
      <c r="BF77" s="1288"/>
      <c r="BG77" s="1288"/>
      <c r="BH77" s="1288"/>
      <c r="BI77" s="1288"/>
      <c r="BJ77" s="1288"/>
      <c r="BK77" s="1288"/>
      <c r="BL77" s="1288"/>
      <c r="BM77" s="1288"/>
      <c r="BN77" s="1288"/>
      <c r="BO77" s="1288"/>
      <c r="BP77" s="1285">
        <v>40.799999999999997</v>
      </c>
      <c r="BQ77" s="1285"/>
      <c r="BR77" s="1285"/>
      <c r="BS77" s="1285"/>
      <c r="BT77" s="1285"/>
      <c r="BU77" s="1285"/>
      <c r="BV77" s="1285"/>
      <c r="BW77" s="1285"/>
      <c r="BX77" s="1285">
        <v>38.5</v>
      </c>
      <c r="BY77" s="1285"/>
      <c r="BZ77" s="1285"/>
      <c r="CA77" s="1285"/>
      <c r="CB77" s="1285"/>
      <c r="CC77" s="1285"/>
      <c r="CD77" s="1285"/>
      <c r="CE77" s="1285"/>
      <c r="CF77" s="1285">
        <v>35.5</v>
      </c>
      <c r="CG77" s="1285"/>
      <c r="CH77" s="1285"/>
      <c r="CI77" s="1285"/>
      <c r="CJ77" s="1285"/>
      <c r="CK77" s="1285"/>
      <c r="CL77" s="1285"/>
      <c r="CM77" s="1285"/>
      <c r="CN77" s="1285">
        <v>13.5</v>
      </c>
      <c r="CO77" s="1285"/>
      <c r="CP77" s="1285"/>
      <c r="CQ77" s="1285"/>
      <c r="CR77" s="1285"/>
      <c r="CS77" s="1285"/>
      <c r="CT77" s="1285"/>
      <c r="CU77" s="1285"/>
      <c r="CV77" s="1285">
        <v>0</v>
      </c>
      <c r="CW77" s="1285"/>
      <c r="CX77" s="1285"/>
      <c r="CY77" s="1285"/>
      <c r="CZ77" s="1285"/>
      <c r="DA77" s="1285"/>
      <c r="DB77" s="1285"/>
      <c r="DC77" s="1285"/>
    </row>
    <row r="78" spans="2:107" ht="13.2">
      <c r="B78" s="376"/>
      <c r="G78" s="1291"/>
      <c r="H78" s="1291"/>
      <c r="I78" s="1291"/>
      <c r="J78" s="1291"/>
      <c r="K78" s="1289"/>
      <c r="L78" s="1289"/>
      <c r="M78" s="1289"/>
      <c r="N78" s="1289"/>
      <c r="AN78" s="1290"/>
      <c r="AO78" s="1290"/>
      <c r="AP78" s="1290"/>
      <c r="AQ78" s="1290"/>
      <c r="AR78" s="1290"/>
      <c r="AS78" s="1290"/>
      <c r="AT78" s="1290"/>
      <c r="AU78" s="1290"/>
      <c r="AV78" s="1290"/>
      <c r="AW78" s="1290"/>
      <c r="AX78" s="1290"/>
      <c r="AY78" s="1290"/>
      <c r="AZ78" s="1290"/>
      <c r="BA78" s="1290"/>
      <c r="BB78" s="1288"/>
      <c r="BC78" s="1288"/>
      <c r="BD78" s="1288"/>
      <c r="BE78" s="1288"/>
      <c r="BF78" s="1288"/>
      <c r="BG78" s="1288"/>
      <c r="BH78" s="1288"/>
      <c r="BI78" s="1288"/>
      <c r="BJ78" s="1288"/>
      <c r="BK78" s="1288"/>
      <c r="BL78" s="1288"/>
      <c r="BM78" s="1288"/>
      <c r="BN78" s="1288"/>
      <c r="BO78" s="1288"/>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2">
      <c r="B79" s="376"/>
      <c r="G79" s="1291"/>
      <c r="H79" s="1291"/>
      <c r="I79" s="1286"/>
      <c r="J79" s="1286"/>
      <c r="K79" s="1287"/>
      <c r="L79" s="1287"/>
      <c r="M79" s="1287"/>
      <c r="N79" s="1287"/>
      <c r="AN79" s="1290"/>
      <c r="AO79" s="1290"/>
      <c r="AP79" s="1290"/>
      <c r="AQ79" s="1290"/>
      <c r="AR79" s="1290"/>
      <c r="AS79" s="1290"/>
      <c r="AT79" s="1290"/>
      <c r="AU79" s="1290"/>
      <c r="AV79" s="1290"/>
      <c r="AW79" s="1290"/>
      <c r="AX79" s="1290"/>
      <c r="AY79" s="1290"/>
      <c r="AZ79" s="1290"/>
      <c r="BA79" s="1290"/>
      <c r="BB79" s="1288" t="s">
        <v>631</v>
      </c>
      <c r="BC79" s="1288"/>
      <c r="BD79" s="1288"/>
      <c r="BE79" s="1288"/>
      <c r="BF79" s="1288"/>
      <c r="BG79" s="1288"/>
      <c r="BH79" s="1288"/>
      <c r="BI79" s="1288"/>
      <c r="BJ79" s="1288"/>
      <c r="BK79" s="1288"/>
      <c r="BL79" s="1288"/>
      <c r="BM79" s="1288"/>
      <c r="BN79" s="1288"/>
      <c r="BO79" s="1288"/>
      <c r="BP79" s="1285">
        <v>8.9</v>
      </c>
      <c r="BQ79" s="1285"/>
      <c r="BR79" s="1285"/>
      <c r="BS79" s="1285"/>
      <c r="BT79" s="1285"/>
      <c r="BU79" s="1285"/>
      <c r="BV79" s="1285"/>
      <c r="BW79" s="1285"/>
      <c r="BX79" s="1285">
        <v>8.9</v>
      </c>
      <c r="BY79" s="1285"/>
      <c r="BZ79" s="1285"/>
      <c r="CA79" s="1285"/>
      <c r="CB79" s="1285"/>
      <c r="CC79" s="1285"/>
      <c r="CD79" s="1285"/>
      <c r="CE79" s="1285"/>
      <c r="CF79" s="1285">
        <v>8.8000000000000007</v>
      </c>
      <c r="CG79" s="1285"/>
      <c r="CH79" s="1285"/>
      <c r="CI79" s="1285"/>
      <c r="CJ79" s="1285"/>
      <c r="CK79" s="1285"/>
      <c r="CL79" s="1285"/>
      <c r="CM79" s="1285"/>
      <c r="CN79" s="1285">
        <v>8.3000000000000007</v>
      </c>
      <c r="CO79" s="1285"/>
      <c r="CP79" s="1285"/>
      <c r="CQ79" s="1285"/>
      <c r="CR79" s="1285"/>
      <c r="CS79" s="1285"/>
      <c r="CT79" s="1285"/>
      <c r="CU79" s="1285"/>
      <c r="CV79" s="1285">
        <v>8</v>
      </c>
      <c r="CW79" s="1285"/>
      <c r="CX79" s="1285"/>
      <c r="CY79" s="1285"/>
      <c r="CZ79" s="1285"/>
      <c r="DA79" s="1285"/>
      <c r="DB79" s="1285"/>
      <c r="DC79" s="1285"/>
    </row>
    <row r="80" spans="2:107" ht="13.2">
      <c r="B80" s="376"/>
      <c r="G80" s="1291"/>
      <c r="H80" s="1291"/>
      <c r="I80" s="1286"/>
      <c r="J80" s="1286"/>
      <c r="K80" s="1287"/>
      <c r="L80" s="1287"/>
      <c r="M80" s="1287"/>
      <c r="N80" s="1287"/>
      <c r="AN80" s="1290"/>
      <c r="AO80" s="1290"/>
      <c r="AP80" s="1290"/>
      <c r="AQ80" s="1290"/>
      <c r="AR80" s="1290"/>
      <c r="AS80" s="1290"/>
      <c r="AT80" s="1290"/>
      <c r="AU80" s="1290"/>
      <c r="AV80" s="1290"/>
      <c r="AW80" s="1290"/>
      <c r="AX80" s="1290"/>
      <c r="AY80" s="1290"/>
      <c r="AZ80" s="1290"/>
      <c r="BA80" s="1290"/>
      <c r="BB80" s="1288"/>
      <c r="BC80" s="1288"/>
      <c r="BD80" s="1288"/>
      <c r="BE80" s="1288"/>
      <c r="BF80" s="1288"/>
      <c r="BG80" s="1288"/>
      <c r="BH80" s="1288"/>
      <c r="BI80" s="1288"/>
      <c r="BJ80" s="1288"/>
      <c r="BK80" s="1288"/>
      <c r="BL80" s="1288"/>
      <c r="BM80" s="1288"/>
      <c r="BN80" s="1288"/>
      <c r="BO80" s="1288"/>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2">
      <c r="B81" s="376"/>
    </row>
    <row r="82" spans="2:109" ht="16.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c r="DD84" s="370"/>
      <c r="DE84" s="370"/>
    </row>
    <row r="85" spans="2:109" ht="13.2">
      <c r="DD85" s="370"/>
      <c r="DE85" s="370"/>
    </row>
  </sheetData>
  <sheetProtection algorithmName="SHA-512" hashValue="NCoiWAToK/PNOjyVV/WfcZc2jEmweMctndk5KpTineGYt2QqeDux5WJWPy1rbDwa85DEqce4M/Gx5nJZWPN2xQ==" saltValue="G+mKaSTpzcy06wQf4o5e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256" customWidth="1"/>
    <col min="35" max="122" width="2.44140625" style="255" customWidth="1"/>
    <col min="123" max="16384" width="2.441406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c r="S2" s="255"/>
      <c r="AH2" s="255"/>
    </row>
    <row r="3" spans="1:34"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row r="5" spans="1:34" ht="13.2"/>
    <row r="6" spans="1:34" ht="13.2"/>
    <row r="7" spans="1:34" ht="13.2"/>
    <row r="8" spans="1:34" ht="13.2"/>
    <row r="9" spans="1:34" ht="13.2">
      <c r="AH9" s="255"/>
    </row>
    <row r="10" spans="1:34" ht="13.2"/>
    <row r="11" spans="1:34" ht="13.2"/>
    <row r="12" spans="1:34" ht="13.2"/>
    <row r="13" spans="1:34" ht="13.2"/>
    <row r="14" spans="1:34" ht="13.2"/>
    <row r="15" spans="1:34" ht="13.2"/>
    <row r="16" spans="1:34" ht="13.2"/>
    <row r="17" spans="12:34" ht="13.2">
      <c r="AH17" s="255"/>
    </row>
    <row r="18" spans="12:34" ht="13.2"/>
    <row r="19" spans="12:34" ht="13.2"/>
    <row r="20" spans="12:34" ht="13.2">
      <c r="AH20" s="255"/>
    </row>
    <row r="21" spans="12:34" ht="13.2">
      <c r="AH21" s="255"/>
    </row>
    <row r="22" spans="12:34" ht="13.2"/>
    <row r="23" spans="12:34" ht="13.2"/>
    <row r="24" spans="12:34" ht="13.2">
      <c r="Q24" s="255"/>
    </row>
    <row r="25" spans="12:34" ht="13.2"/>
    <row r="26" spans="12:34" ht="13.2"/>
    <row r="27" spans="12:34" ht="13.2"/>
    <row r="28" spans="12:34" ht="13.2">
      <c r="O28" s="255"/>
      <c r="T28" s="255"/>
      <c r="AH28" s="255"/>
    </row>
    <row r="29" spans="12:34" ht="13.2"/>
    <row r="30" spans="12:34" ht="13.2"/>
    <row r="31" spans="12:34" ht="13.2">
      <c r="Q31" s="255"/>
    </row>
    <row r="32" spans="12:34" ht="13.2">
      <c r="L32" s="255"/>
    </row>
    <row r="33" spans="2:34" ht="13.2">
      <c r="C33" s="255"/>
      <c r="E33" s="255"/>
      <c r="G33" s="255"/>
      <c r="I33" s="255"/>
      <c r="X33" s="255"/>
    </row>
    <row r="34" spans="2:34" ht="13.2">
      <c r="B34" s="255"/>
      <c r="P34" s="255"/>
      <c r="R34" s="255"/>
      <c r="T34" s="255"/>
    </row>
    <row r="35" spans="2:34" ht="13.2">
      <c r="D35" s="255"/>
      <c r="W35" s="255"/>
      <c r="AC35" s="255"/>
      <c r="AD35" s="255"/>
      <c r="AE35" s="255"/>
      <c r="AF35" s="255"/>
      <c r="AG35" s="255"/>
      <c r="AH35" s="255"/>
    </row>
    <row r="36" spans="2:34" ht="13.2">
      <c r="H36" s="255"/>
      <c r="J36" s="255"/>
      <c r="K36" s="255"/>
      <c r="M36" s="255"/>
      <c r="Y36" s="255"/>
      <c r="Z36" s="255"/>
      <c r="AA36" s="255"/>
      <c r="AB36" s="255"/>
      <c r="AC36" s="255"/>
      <c r="AD36" s="255"/>
      <c r="AE36" s="255"/>
      <c r="AF36" s="255"/>
      <c r="AG36" s="255"/>
      <c r="AH36" s="255"/>
    </row>
    <row r="37" spans="2:34" ht="13.2">
      <c r="AH37" s="255"/>
    </row>
    <row r="38" spans="2:34" ht="13.2">
      <c r="AG38" s="255"/>
      <c r="AH38" s="255"/>
    </row>
    <row r="39" spans="2:34" ht="13.2"/>
    <row r="40" spans="2:34" ht="13.2">
      <c r="X40" s="255"/>
    </row>
    <row r="41" spans="2:34" ht="13.2">
      <c r="R41" s="255"/>
    </row>
    <row r="42" spans="2:34" ht="13.2">
      <c r="W42" s="255"/>
    </row>
    <row r="43" spans="2:34" ht="13.2">
      <c r="Y43" s="255"/>
      <c r="Z43" s="255"/>
      <c r="AA43" s="255"/>
      <c r="AB43" s="255"/>
      <c r="AC43" s="255"/>
      <c r="AD43" s="255"/>
      <c r="AE43" s="255"/>
      <c r="AF43" s="255"/>
      <c r="AG43" s="255"/>
      <c r="AH43" s="255"/>
    </row>
    <row r="44" spans="2:34" ht="13.2">
      <c r="AH44" s="255"/>
    </row>
    <row r="45" spans="2:34" ht="13.2">
      <c r="X45" s="255"/>
    </row>
    <row r="46" spans="2:34" ht="13.2"/>
    <row r="47" spans="2:34" ht="13.2"/>
    <row r="48" spans="2:34" ht="13.2">
      <c r="W48" s="255"/>
      <c r="Y48" s="255"/>
      <c r="Z48" s="255"/>
      <c r="AA48" s="255"/>
      <c r="AB48" s="255"/>
      <c r="AC48" s="255"/>
      <c r="AD48" s="255"/>
      <c r="AE48" s="255"/>
      <c r="AF48" s="255"/>
      <c r="AG48" s="255"/>
      <c r="AH48" s="255"/>
    </row>
    <row r="49" spans="28:34" ht="13.2"/>
    <row r="50" spans="28:34" ht="13.2">
      <c r="AE50" s="255"/>
      <c r="AF50" s="255"/>
      <c r="AG50" s="255"/>
      <c r="AH50" s="255"/>
    </row>
    <row r="51" spans="28:34" ht="13.2">
      <c r="AC51" s="255"/>
      <c r="AD51" s="255"/>
      <c r="AE51" s="255"/>
      <c r="AF51" s="255"/>
      <c r="AG51" s="255"/>
      <c r="AH51" s="255"/>
    </row>
    <row r="52" spans="28:34" ht="13.2"/>
    <row r="53" spans="28:34" ht="13.2">
      <c r="AF53" s="255"/>
      <c r="AG53" s="255"/>
      <c r="AH53" s="255"/>
    </row>
    <row r="54" spans="28:34" ht="13.2">
      <c r="AH54" s="255"/>
    </row>
    <row r="55" spans="28:34" ht="13.2"/>
    <row r="56" spans="28:34" ht="13.2">
      <c r="AB56" s="255"/>
      <c r="AC56" s="255"/>
      <c r="AD56" s="255"/>
      <c r="AE56" s="255"/>
      <c r="AF56" s="255"/>
      <c r="AG56" s="255"/>
      <c r="AH56" s="255"/>
    </row>
    <row r="57" spans="28:34" ht="13.2">
      <c r="AH57" s="255"/>
    </row>
    <row r="58" spans="28:34" ht="13.2">
      <c r="AH58" s="255"/>
    </row>
    <row r="59" spans="28:34" ht="13.2"/>
    <row r="60" spans="28:34" ht="13.2"/>
    <row r="61" spans="28:34" ht="13.2"/>
    <row r="62" spans="28:34" ht="13.2"/>
    <row r="63" spans="28:34" ht="13.2">
      <c r="AH63" s="255"/>
    </row>
    <row r="64" spans="28:34" ht="13.2">
      <c r="AG64" s="255"/>
      <c r="AH64" s="255"/>
    </row>
    <row r="65" spans="28:34" ht="13.2"/>
    <row r="66" spans="28:34" ht="13.2"/>
    <row r="67" spans="28:34" ht="13.2"/>
    <row r="68" spans="28:34" ht="13.2">
      <c r="AB68" s="255"/>
      <c r="AC68" s="255"/>
      <c r="AD68" s="255"/>
      <c r="AE68" s="255"/>
      <c r="AF68" s="255"/>
      <c r="AG68" s="255"/>
      <c r="AH68" s="255"/>
    </row>
    <row r="69" spans="28:34" ht="13.2">
      <c r="AF69" s="255"/>
      <c r="AG69" s="255"/>
      <c r="AH69" s="255"/>
    </row>
    <row r="70" spans="28:34" ht="13.2"/>
    <row r="71" spans="28:34" ht="13.2"/>
    <row r="72" spans="28:34" ht="13.2"/>
    <row r="73" spans="28:34" ht="13.2"/>
    <row r="74" spans="28:34" ht="13.2"/>
    <row r="75" spans="28:34" ht="13.2">
      <c r="AH75" s="255"/>
    </row>
    <row r="76" spans="28:34" ht="13.2">
      <c r="AF76" s="255"/>
      <c r="AG76" s="255"/>
      <c r="AH76" s="255"/>
    </row>
    <row r="77" spans="28:34" ht="13.2">
      <c r="AG77" s="255"/>
      <c r="AH77" s="255"/>
    </row>
    <row r="78" spans="28:34" ht="13.2"/>
    <row r="79" spans="28:34" ht="13.2"/>
    <row r="80" spans="28:34" ht="13.2"/>
    <row r="81" spans="25:34" ht="13.2"/>
    <row r="82" spans="25:34" ht="13.2">
      <c r="Y82" s="255"/>
    </row>
    <row r="83" spans="25:34" ht="13.2">
      <c r="Y83" s="255"/>
      <c r="Z83" s="255"/>
      <c r="AA83" s="255"/>
      <c r="AB83" s="255"/>
      <c r="AC83" s="255"/>
      <c r="AD83" s="255"/>
      <c r="AE83" s="255"/>
      <c r="AF83" s="255"/>
      <c r="AG83" s="255"/>
      <c r="AH83" s="255"/>
    </row>
    <row r="84" spans="25:34" ht="13.2"/>
    <row r="85" spans="25:34" ht="13.2"/>
    <row r="86" spans="25:34" ht="13.2"/>
    <row r="87" spans="25:34" ht="13.2"/>
    <row r="88" spans="25:34" ht="13.2">
      <c r="AH88" s="255"/>
    </row>
    <row r="89" spans="25:34" ht="13.2"/>
    <row r="90" spans="25:34" ht="13.2"/>
    <row r="91" spans="25:34" ht="13.2"/>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511</v>
      </c>
    </row>
  </sheetData>
  <sheetProtection algorithmName="SHA-512" hashValue="OobAzuJHN1a0IaKuqn8afy4NnV/H1AG0qC0Y7FdgHRmL5kYazg8MCIScag7Z/z/vH9Uu9pLCDyTUs+K1uZlxkA==" saltValue="xp7q7zq0DSxtqpFOxVBZR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256" customWidth="1"/>
    <col min="35" max="122" width="2.44140625" style="255" customWidth="1"/>
    <col min="123" max="16384" width="2.441406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c r="S2" s="255"/>
      <c r="AH2" s="255"/>
    </row>
    <row r="3" spans="2:34"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row r="5" spans="2:34" ht="13.2"/>
    <row r="6" spans="2:34" ht="13.2"/>
    <row r="7" spans="2:34" ht="13.2"/>
    <row r="8" spans="2:34" ht="13.2"/>
    <row r="9" spans="2:34" ht="13.2">
      <c r="AH9" s="255"/>
    </row>
    <row r="10" spans="2:34" ht="13.2"/>
    <row r="11" spans="2:34" ht="13.2"/>
    <row r="12" spans="2:34" ht="13.2"/>
    <row r="13" spans="2:34" ht="13.2"/>
    <row r="14" spans="2:34" ht="13.2"/>
    <row r="15" spans="2:34" ht="13.2"/>
    <row r="16" spans="2:34" ht="13.2"/>
    <row r="17" spans="12:34" ht="13.2">
      <c r="AH17" s="255"/>
    </row>
    <row r="18" spans="12:34" ht="13.2"/>
    <row r="19" spans="12:34" ht="13.2"/>
    <row r="20" spans="12:34" ht="13.2">
      <c r="AH20" s="255"/>
    </row>
    <row r="21" spans="12:34" ht="13.2">
      <c r="AH21" s="255"/>
    </row>
    <row r="22" spans="12:34" ht="13.2"/>
    <row r="23" spans="12:34" ht="13.2"/>
    <row r="24" spans="12:34" ht="13.2">
      <c r="Q24" s="255"/>
    </row>
    <row r="25" spans="12:34" ht="13.2"/>
    <row r="26" spans="12:34" ht="13.2"/>
    <row r="27" spans="12:34" ht="13.2"/>
    <row r="28" spans="12:34" ht="13.2">
      <c r="O28" s="255"/>
      <c r="T28" s="255"/>
      <c r="AH28" s="255"/>
    </row>
    <row r="29" spans="12:34" ht="13.2"/>
    <row r="30" spans="12:34" ht="13.2"/>
    <row r="31" spans="12:34" ht="13.2">
      <c r="Q31" s="255"/>
    </row>
    <row r="32" spans="12:34" ht="13.2">
      <c r="L32" s="255"/>
    </row>
    <row r="33" spans="2:34" ht="13.2">
      <c r="C33" s="255"/>
      <c r="E33" s="255"/>
      <c r="G33" s="255"/>
      <c r="I33" s="255"/>
      <c r="X33" s="255"/>
    </row>
    <row r="34" spans="2:34" ht="13.2">
      <c r="B34" s="255"/>
      <c r="P34" s="255"/>
      <c r="R34" s="255"/>
      <c r="T34" s="255"/>
    </row>
    <row r="35" spans="2:34" ht="13.2">
      <c r="D35" s="255"/>
      <c r="W35" s="255"/>
      <c r="AC35" s="255"/>
      <c r="AD35" s="255"/>
      <c r="AE35" s="255"/>
      <c r="AF35" s="255"/>
      <c r="AG35" s="255"/>
      <c r="AH35" s="255"/>
    </row>
    <row r="36" spans="2:34" ht="13.2">
      <c r="H36" s="255"/>
      <c r="J36" s="255"/>
      <c r="K36" s="255"/>
      <c r="M36" s="255"/>
      <c r="Y36" s="255"/>
      <c r="Z36" s="255"/>
      <c r="AA36" s="255"/>
      <c r="AB36" s="255"/>
      <c r="AC36" s="255"/>
      <c r="AD36" s="255"/>
      <c r="AE36" s="255"/>
      <c r="AF36" s="255"/>
      <c r="AG36" s="255"/>
      <c r="AH36" s="255"/>
    </row>
    <row r="37" spans="2:34" ht="13.2">
      <c r="AH37" s="255"/>
    </row>
    <row r="38" spans="2:34" ht="13.2">
      <c r="AG38" s="255"/>
      <c r="AH38" s="255"/>
    </row>
    <row r="39" spans="2:34" ht="13.2"/>
    <row r="40" spans="2:34" ht="13.2">
      <c r="X40" s="255"/>
    </row>
    <row r="41" spans="2:34" ht="13.2">
      <c r="R41" s="255"/>
    </row>
    <row r="42" spans="2:34" ht="13.2">
      <c r="W42" s="255"/>
    </row>
    <row r="43" spans="2:34" ht="13.2">
      <c r="Y43" s="255"/>
      <c r="Z43" s="255"/>
      <c r="AA43" s="255"/>
      <c r="AB43" s="255"/>
      <c r="AC43" s="255"/>
      <c r="AD43" s="255"/>
      <c r="AE43" s="255"/>
      <c r="AF43" s="255"/>
      <c r="AG43" s="255"/>
      <c r="AH43" s="255"/>
    </row>
    <row r="44" spans="2:34" ht="13.2">
      <c r="AH44" s="255"/>
    </row>
    <row r="45" spans="2:34" ht="13.2">
      <c r="X45" s="255"/>
    </row>
    <row r="46" spans="2:34" ht="13.2"/>
    <row r="47" spans="2:34" ht="13.2"/>
    <row r="48" spans="2:34" ht="13.2">
      <c r="W48" s="255"/>
      <c r="Y48" s="255"/>
      <c r="Z48" s="255"/>
      <c r="AA48" s="255"/>
      <c r="AB48" s="255"/>
      <c r="AC48" s="255"/>
      <c r="AD48" s="255"/>
      <c r="AE48" s="255"/>
      <c r="AF48" s="255"/>
      <c r="AG48" s="255"/>
      <c r="AH48" s="255"/>
    </row>
    <row r="49" spans="28:34" ht="13.2"/>
    <row r="50" spans="28:34" ht="13.2">
      <c r="AE50" s="255"/>
      <c r="AF50" s="255"/>
      <c r="AG50" s="255"/>
      <c r="AH50" s="255"/>
    </row>
    <row r="51" spans="28:34" ht="13.2">
      <c r="AC51" s="255"/>
      <c r="AD51" s="255"/>
      <c r="AE51" s="255"/>
      <c r="AF51" s="255"/>
      <c r="AG51" s="255"/>
      <c r="AH51" s="255"/>
    </row>
    <row r="52" spans="28:34" ht="13.2"/>
    <row r="53" spans="28:34" ht="13.2">
      <c r="AF53" s="255"/>
      <c r="AG53" s="255"/>
      <c r="AH53" s="255"/>
    </row>
    <row r="54" spans="28:34" ht="13.2">
      <c r="AH54" s="255"/>
    </row>
    <row r="55" spans="28:34" ht="13.2"/>
    <row r="56" spans="28:34" ht="13.2">
      <c r="AB56" s="255"/>
      <c r="AC56" s="255"/>
      <c r="AD56" s="255"/>
      <c r="AE56" s="255"/>
      <c r="AF56" s="255"/>
      <c r="AG56" s="255"/>
      <c r="AH56" s="255"/>
    </row>
    <row r="57" spans="28:34" ht="13.2">
      <c r="AH57" s="255"/>
    </row>
    <row r="58" spans="28:34" ht="13.2">
      <c r="AH58" s="255"/>
    </row>
    <row r="59" spans="28:34" ht="13.2">
      <c r="AG59" s="255"/>
      <c r="AH59" s="255"/>
    </row>
    <row r="60" spans="28:34" ht="13.2"/>
    <row r="61" spans="28:34" ht="13.2"/>
    <row r="62" spans="28:34" ht="13.2"/>
    <row r="63" spans="28:34" ht="13.2">
      <c r="AH63" s="255"/>
    </row>
    <row r="64" spans="28:34" ht="13.2">
      <c r="AG64" s="255"/>
      <c r="AH64" s="255"/>
    </row>
    <row r="65" spans="28:34" ht="13.2"/>
    <row r="66" spans="28:34" ht="13.2"/>
    <row r="67" spans="28:34" ht="13.2"/>
    <row r="68" spans="28:34" ht="13.2">
      <c r="AB68" s="255"/>
      <c r="AC68" s="255"/>
      <c r="AD68" s="255"/>
      <c r="AE68" s="255"/>
      <c r="AF68" s="255"/>
      <c r="AG68" s="255"/>
      <c r="AH68" s="255"/>
    </row>
    <row r="69" spans="28:34" ht="13.2">
      <c r="AF69" s="255"/>
      <c r="AG69" s="255"/>
      <c r="AH69" s="255"/>
    </row>
    <row r="70" spans="28:34" ht="13.2"/>
    <row r="71" spans="28:34" ht="13.2"/>
    <row r="72" spans="28:34" ht="13.2"/>
    <row r="73" spans="28:34" ht="13.2"/>
    <row r="74" spans="28:34" ht="13.2"/>
    <row r="75" spans="28:34" ht="13.2">
      <c r="AH75" s="255"/>
    </row>
    <row r="76" spans="28:34" ht="13.2">
      <c r="AF76" s="255"/>
      <c r="AG76" s="255"/>
      <c r="AH76" s="255"/>
    </row>
    <row r="77" spans="28:34" ht="13.2">
      <c r="AG77" s="255"/>
      <c r="AH77" s="255"/>
    </row>
    <row r="78" spans="28:34" ht="13.2"/>
    <row r="79" spans="28:34" ht="13.2"/>
    <row r="80" spans="28:34" ht="13.2"/>
    <row r="81" spans="25:34" ht="13.2"/>
    <row r="82" spans="25:34" ht="13.2">
      <c r="Y82" s="255"/>
    </row>
    <row r="83" spans="25:34" ht="13.2">
      <c r="Y83" s="255"/>
      <c r="Z83" s="255"/>
      <c r="AA83" s="255"/>
      <c r="AB83" s="255"/>
      <c r="AC83" s="255"/>
      <c r="AD83" s="255"/>
      <c r="AE83" s="255"/>
      <c r="AF83" s="255"/>
      <c r="AG83" s="255"/>
      <c r="AH83" s="255"/>
    </row>
    <row r="84" spans="25:34" ht="13.2"/>
    <row r="85" spans="25:34" ht="13.2"/>
    <row r="86" spans="25:34" ht="13.2"/>
    <row r="87" spans="25:34" ht="13.2"/>
    <row r="88" spans="25:34" ht="13.2">
      <c r="AH88" s="255"/>
    </row>
    <row r="89" spans="25:34" ht="13.2"/>
    <row r="90" spans="25:34" ht="13.2"/>
    <row r="91" spans="25:34" ht="13.2"/>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511</v>
      </c>
    </row>
  </sheetData>
  <sheetProtection algorithmName="SHA-512" hashValue="SyD8bMoS5KPvw+gDp8szEkDcdH2fuJkZ5eRJAftqT7+W38D8p2S9aq/g1Mtnfvd+WuWGRflX0fPYqiZkqK+F6g==" saltValue="ojFgg2my/Qxm/E0nJe1o7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561</v>
      </c>
      <c r="G2" s="148"/>
      <c r="H2" s="149"/>
    </row>
    <row r="3" spans="1:8">
      <c r="A3" s="145" t="s">
        <v>554</v>
      </c>
      <c r="B3" s="150"/>
      <c r="C3" s="151"/>
      <c r="D3" s="152">
        <v>57738</v>
      </c>
      <c r="E3" s="153"/>
      <c r="F3" s="154">
        <v>98899</v>
      </c>
      <c r="G3" s="155"/>
      <c r="H3" s="156"/>
    </row>
    <row r="4" spans="1:8">
      <c r="A4" s="157"/>
      <c r="B4" s="158"/>
      <c r="C4" s="159"/>
      <c r="D4" s="160">
        <v>17229</v>
      </c>
      <c r="E4" s="161"/>
      <c r="F4" s="162">
        <v>43734</v>
      </c>
      <c r="G4" s="163"/>
      <c r="H4" s="164"/>
    </row>
    <row r="5" spans="1:8">
      <c r="A5" s="145" t="s">
        <v>556</v>
      </c>
      <c r="B5" s="150"/>
      <c r="C5" s="151"/>
      <c r="D5" s="152">
        <v>53690</v>
      </c>
      <c r="E5" s="153"/>
      <c r="F5" s="154">
        <v>96462</v>
      </c>
      <c r="G5" s="155"/>
      <c r="H5" s="156"/>
    </row>
    <row r="6" spans="1:8">
      <c r="A6" s="157"/>
      <c r="B6" s="158"/>
      <c r="C6" s="159"/>
      <c r="D6" s="160">
        <v>34738</v>
      </c>
      <c r="E6" s="161"/>
      <c r="F6" s="162">
        <v>39886</v>
      </c>
      <c r="G6" s="163"/>
      <c r="H6" s="164"/>
    </row>
    <row r="7" spans="1:8">
      <c r="A7" s="145" t="s">
        <v>557</v>
      </c>
      <c r="B7" s="150"/>
      <c r="C7" s="151"/>
      <c r="D7" s="152">
        <v>64185</v>
      </c>
      <c r="E7" s="153"/>
      <c r="F7" s="154">
        <v>83103</v>
      </c>
      <c r="G7" s="155"/>
      <c r="H7" s="156"/>
    </row>
    <row r="8" spans="1:8">
      <c r="A8" s="157"/>
      <c r="B8" s="158"/>
      <c r="C8" s="159"/>
      <c r="D8" s="160">
        <v>29224</v>
      </c>
      <c r="E8" s="161"/>
      <c r="F8" s="162">
        <v>41378</v>
      </c>
      <c r="G8" s="163"/>
      <c r="H8" s="164"/>
    </row>
    <row r="9" spans="1:8">
      <c r="A9" s="145" t="s">
        <v>558</v>
      </c>
      <c r="B9" s="150"/>
      <c r="C9" s="151"/>
      <c r="D9" s="152">
        <v>60537</v>
      </c>
      <c r="E9" s="153"/>
      <c r="F9" s="154">
        <v>84459</v>
      </c>
      <c r="G9" s="155"/>
      <c r="H9" s="156"/>
    </row>
    <row r="10" spans="1:8">
      <c r="A10" s="157"/>
      <c r="B10" s="158"/>
      <c r="C10" s="159"/>
      <c r="D10" s="160">
        <v>23437</v>
      </c>
      <c r="E10" s="161"/>
      <c r="F10" s="162">
        <v>47314</v>
      </c>
      <c r="G10" s="163"/>
      <c r="H10" s="164"/>
    </row>
    <row r="11" spans="1:8">
      <c r="A11" s="145" t="s">
        <v>559</v>
      </c>
      <c r="B11" s="150"/>
      <c r="C11" s="151"/>
      <c r="D11" s="152">
        <v>54478</v>
      </c>
      <c r="E11" s="153"/>
      <c r="F11" s="154">
        <v>74568</v>
      </c>
      <c r="G11" s="155"/>
      <c r="H11" s="156"/>
    </row>
    <row r="12" spans="1:8">
      <c r="A12" s="157"/>
      <c r="B12" s="158"/>
      <c r="C12" s="165"/>
      <c r="D12" s="160">
        <v>22932</v>
      </c>
      <c r="E12" s="161"/>
      <c r="F12" s="162">
        <v>42558</v>
      </c>
      <c r="G12" s="163"/>
      <c r="H12" s="164"/>
    </row>
    <row r="13" spans="1:8">
      <c r="A13" s="145"/>
      <c r="B13" s="150"/>
      <c r="C13" s="166"/>
      <c r="D13" s="167">
        <v>58126</v>
      </c>
      <c r="E13" s="168"/>
      <c r="F13" s="169">
        <v>87498</v>
      </c>
      <c r="G13" s="170"/>
      <c r="H13" s="156"/>
    </row>
    <row r="14" spans="1:8">
      <c r="A14" s="157"/>
      <c r="B14" s="158"/>
      <c r="C14" s="159"/>
      <c r="D14" s="160">
        <v>25512</v>
      </c>
      <c r="E14" s="161"/>
      <c r="F14" s="162">
        <v>42974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7.46</v>
      </c>
      <c r="C19" s="171">
        <f>ROUND(VALUE(SUBSTITUTE(実質収支比率等に係る経年分析!G$48,"▲","-")),2)</f>
        <v>6.68</v>
      </c>
      <c r="D19" s="171">
        <f>ROUND(VALUE(SUBSTITUTE(実質収支比率等に係る経年分析!H$48,"▲","-")),2)</f>
        <v>6.24</v>
      </c>
      <c r="E19" s="171">
        <f>ROUND(VALUE(SUBSTITUTE(実質収支比率等に係る経年分析!I$48,"▲","-")),2)</f>
        <v>7.54</v>
      </c>
      <c r="F19" s="171">
        <f>ROUND(VALUE(SUBSTITUTE(実質収支比率等に係る経年分析!J$48,"▲","-")),2)</f>
        <v>7</v>
      </c>
    </row>
    <row r="20" spans="1:11">
      <c r="A20" s="171" t="s">
        <v>55</v>
      </c>
      <c r="B20" s="171">
        <f>ROUND(VALUE(SUBSTITUTE(実質収支比率等に係る経年分析!F$47,"▲","-")),2)</f>
        <v>42.23</v>
      </c>
      <c r="C20" s="171">
        <f>ROUND(VALUE(SUBSTITUTE(実質収支比率等に係る経年分析!G$47,"▲","-")),2)</f>
        <v>41.57</v>
      </c>
      <c r="D20" s="171">
        <f>ROUND(VALUE(SUBSTITUTE(実質収支比率等に係る経年分析!H$47,"▲","-")),2)</f>
        <v>40.04</v>
      </c>
      <c r="E20" s="171">
        <f>ROUND(VALUE(SUBSTITUTE(実質収支比率等に係る経年分析!I$47,"▲","-")),2)</f>
        <v>39.29</v>
      </c>
      <c r="F20" s="171">
        <f>ROUND(VALUE(SUBSTITUTE(実質収支比率等に係る経年分析!J$47,"▲","-")),2)</f>
        <v>37.82</v>
      </c>
    </row>
    <row r="21" spans="1:11">
      <c r="A21" s="171" t="s">
        <v>56</v>
      </c>
      <c r="B21" s="171">
        <f>IF(ISNUMBER(VALUE(SUBSTITUTE(実質収支比率等に係る経年分析!F$49,"▲","-"))),ROUND(VALUE(SUBSTITUTE(実質収支比率等に係る経年分析!F$49,"▲","-")),2),NA())</f>
        <v>-3.7</v>
      </c>
      <c r="C21" s="171">
        <f>IF(ISNUMBER(VALUE(SUBSTITUTE(実質収支比率等に係る経年分析!G$49,"▲","-"))),ROUND(VALUE(SUBSTITUTE(実質収支比率等に係る経年分析!G$49,"▲","-")),2),NA())</f>
        <v>-6.34</v>
      </c>
      <c r="D21" s="171">
        <f>IF(ISNUMBER(VALUE(SUBSTITUTE(実質収支比率等に係る経年分析!H$49,"▲","-"))),ROUND(VALUE(SUBSTITUTE(実質収支比率等に係る経年分析!H$49,"▲","-")),2),NA())</f>
        <v>-5.5</v>
      </c>
      <c r="E21" s="171">
        <f>IF(ISNUMBER(VALUE(SUBSTITUTE(実質収支比率等に係る経年分析!I$49,"▲","-"))),ROUND(VALUE(SUBSTITUTE(実質収支比率等に係る経年分析!I$49,"▲","-")),2),NA())</f>
        <v>-0.92</v>
      </c>
      <c r="F21" s="171">
        <f>IF(ISNUMBER(VALUE(SUBSTITUTE(実質収支比率等に係る経年分析!J$49,"▲","-"))),ROUND(VALUE(SUBSTITUTE(実質収支比率等に係る経年分析!J$49,"▲","-")),2),NA())</f>
        <v>-2.96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訪問看護ステーション事業特別会計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国民健康保険診療施設特別会計（歯科勘定）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0.56999999999999995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0.45</v>
      </c>
    </row>
    <row r="32" spans="1:11">
      <c r="A32" s="172" t="str">
        <f>IF(連結実質赤字比率に係る赤字・黒字の構成分析!C$38="",NA(),連結実質赤字比率に係る赤字・黒字の構成分析!C$38)</f>
        <v>介護保険特別会計（介護保険事業勘定）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c r="A33" s="172" t="str">
        <f>IF(連結実質赤字比率に係る赤字・黒字の構成分析!C$37="",NA(),連結実質赤字比率に係る赤字・黒字の構成分析!C$37)</f>
        <v>国民健康保険診療施設特別会計（医科勘定）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826</v>
      </c>
      <c r="E42" s="173"/>
      <c r="F42" s="173"/>
      <c r="G42" s="173">
        <f>'実質公債費比率（分子）の構造'!L$52</f>
        <v>772</v>
      </c>
      <c r="H42" s="173"/>
      <c r="I42" s="173"/>
      <c r="J42" s="173">
        <f>'実質公債費比率（分子）の構造'!M$52</f>
        <v>738</v>
      </c>
      <c r="K42" s="173"/>
      <c r="L42" s="173"/>
      <c r="M42" s="173">
        <f>'実質公債費比率（分子）の構造'!N$52</f>
        <v>699</v>
      </c>
      <c r="N42" s="173"/>
      <c r="O42" s="173"/>
      <c r="P42" s="173">
        <f>'実質公債費比率（分子）の構造'!O$52</f>
        <v>702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25</v>
      </c>
      <c r="C44" s="173"/>
      <c r="D44" s="173"/>
      <c r="E44" s="173">
        <f>'実質公債費比率（分子）の構造'!L$50</f>
        <v>27</v>
      </c>
      <c r="F44" s="173"/>
      <c r="G44" s="173"/>
      <c r="H44" s="173">
        <f>'実質公債費比率（分子）の構造'!M$50</f>
        <v>28</v>
      </c>
      <c r="I44" s="173"/>
      <c r="J44" s="173"/>
      <c r="K44" s="173">
        <f>'実質公債費比率（分子）の構造'!N$50</f>
        <v>32</v>
      </c>
      <c r="L44" s="173"/>
      <c r="M44" s="173"/>
      <c r="N44" s="173">
        <f>'実質公債費比率（分子）の構造'!O$50</f>
        <v>33</v>
      </c>
      <c r="O44" s="173"/>
      <c r="P44" s="173"/>
    </row>
    <row r="45" spans="1:16">
      <c r="A45" s="173" t="s">
        <v>66</v>
      </c>
      <c r="B45" s="173">
        <f>'実質公債費比率（分子）の構造'!K$49</f>
        <v>15</v>
      </c>
      <c r="C45" s="173"/>
      <c r="D45" s="173"/>
      <c r="E45" s="173">
        <f>'実質公債費比率（分子）の構造'!L$49</f>
        <v>15</v>
      </c>
      <c r="F45" s="173"/>
      <c r="G45" s="173"/>
      <c r="H45" s="173">
        <f>'実質公債費比率（分子）の構造'!M$49</f>
        <v>15</v>
      </c>
      <c r="I45" s="173"/>
      <c r="J45" s="173"/>
      <c r="K45" s="173">
        <f>'実質公債費比率（分子）の構造'!N$49</f>
        <v>15</v>
      </c>
      <c r="L45" s="173"/>
      <c r="M45" s="173"/>
      <c r="N45" s="173">
        <f>'実質公債費比率（分子）の構造'!O$49</f>
        <v>16</v>
      </c>
      <c r="O45" s="173"/>
      <c r="P45" s="173"/>
    </row>
    <row r="46" spans="1:16">
      <c r="A46" s="173" t="s">
        <v>67</v>
      </c>
      <c r="B46" s="173">
        <f>'実質公債費比率（分子）の構造'!K$48</f>
        <v>363</v>
      </c>
      <c r="C46" s="173"/>
      <c r="D46" s="173"/>
      <c r="E46" s="173">
        <f>'実質公債費比率（分子）の構造'!L$48</f>
        <v>373</v>
      </c>
      <c r="F46" s="173"/>
      <c r="G46" s="173"/>
      <c r="H46" s="173">
        <f>'実質公債費比率（分子）の構造'!M$48</f>
        <v>404</v>
      </c>
      <c r="I46" s="173"/>
      <c r="J46" s="173"/>
      <c r="K46" s="173">
        <f>'実質公債費比率（分子）の構造'!N$48</f>
        <v>406</v>
      </c>
      <c r="L46" s="173"/>
      <c r="M46" s="173"/>
      <c r="N46" s="173">
        <f>'実質公債費比率（分子）の構造'!O$48</f>
        <v>386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1091</v>
      </c>
      <c r="C49" s="173"/>
      <c r="D49" s="173"/>
      <c r="E49" s="173">
        <f>'実質公債費比率（分子）の構造'!L$45</f>
        <v>986</v>
      </c>
      <c r="F49" s="173"/>
      <c r="G49" s="173"/>
      <c r="H49" s="173">
        <f>'実質公債費比率（分子）の構造'!M$45</f>
        <v>919</v>
      </c>
      <c r="I49" s="173"/>
      <c r="J49" s="173"/>
      <c r="K49" s="173">
        <f>'実質公債費比率（分子）の構造'!N$45</f>
        <v>859</v>
      </c>
      <c r="L49" s="173"/>
      <c r="M49" s="173"/>
      <c r="N49" s="173">
        <f>'実質公債費比率（分子）の構造'!O$45</f>
        <v>891</v>
      </c>
      <c r="O49" s="173"/>
      <c r="P49" s="173"/>
    </row>
    <row r="50" spans="1:16">
      <c r="A50" s="173" t="s">
        <v>71</v>
      </c>
      <c r="B50" s="173" t="e">
        <f>NA()</f>
        <v>#N/A</v>
      </c>
      <c r="C50" s="173">
        <f>IF(ISNUMBER('実質公債費比率（分子）の構造'!K$53),'実質公債費比率（分子）の構造'!K$53,NA())</f>
        <v>668</v>
      </c>
      <c r="D50" s="173" t="e">
        <f>NA()</f>
        <v>#N/A</v>
      </c>
      <c r="E50" s="173" t="e">
        <f>NA()</f>
        <v>#N/A</v>
      </c>
      <c r="F50" s="173">
        <f>IF(ISNUMBER('実質公債費比率（分子）の構造'!L$53),'実質公債費比率（分子）の構造'!L$53,NA())</f>
        <v>629</v>
      </c>
      <c r="G50" s="173" t="e">
        <f>NA()</f>
        <v>#N/A</v>
      </c>
      <c r="H50" s="173" t="e">
        <f>NA()</f>
        <v>#N/A</v>
      </c>
      <c r="I50" s="173">
        <f>IF(ISNUMBER('実質公債費比率（分子）の構造'!M$53),'実質公債費比率（分子）の構造'!M$53,NA())</f>
        <v>628</v>
      </c>
      <c r="J50" s="173" t="e">
        <f>NA()</f>
        <v>#N/A</v>
      </c>
      <c r="K50" s="173" t="e">
        <f>NA()</f>
        <v>#N/A</v>
      </c>
      <c r="L50" s="173">
        <f>IF(ISNUMBER('実質公債費比率（分子）の構造'!N$53),'実質公債費比率（分子）の構造'!N$53,NA())</f>
        <v>613</v>
      </c>
      <c r="M50" s="173" t="e">
        <f>NA()</f>
        <v>#N/A</v>
      </c>
      <c r="N50" s="173" t="e">
        <f>NA()</f>
        <v>#N/A</v>
      </c>
      <c r="O50" s="173">
        <f>IF(ISNUMBER('実質公債費比率（分子）の構造'!O$53),'実質公債費比率（分子）の構造'!O$53,NA())</f>
        <v>624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9173</v>
      </c>
      <c r="E56" s="172"/>
      <c r="F56" s="172"/>
      <c r="G56" s="172">
        <f>'将来負担比率（分子）の構造'!J$52</f>
        <v>8900</v>
      </c>
      <c r="H56" s="172"/>
      <c r="I56" s="172"/>
      <c r="J56" s="172">
        <f>'将来負担比率（分子）の構造'!K$52</f>
        <v>8738</v>
      </c>
      <c r="K56" s="172"/>
      <c r="L56" s="172"/>
      <c r="M56" s="172">
        <f>'将来負担比率（分子）の構造'!L$52</f>
        <v>8601</v>
      </c>
      <c r="N56" s="172"/>
      <c r="O56" s="172"/>
      <c r="P56" s="172">
        <f>'将来負担比率（分子）の構造'!M$52</f>
        <v>8364</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3744</v>
      </c>
      <c r="E58" s="172"/>
      <c r="F58" s="172"/>
      <c r="G58" s="172">
        <f>'将来負担比率（分子）の構造'!J$50</f>
        <v>3741</v>
      </c>
      <c r="H58" s="172"/>
      <c r="I58" s="172"/>
      <c r="J58" s="172">
        <f>'将来負担比率（分子）の構造'!K$50</f>
        <v>3740</v>
      </c>
      <c r="K58" s="172"/>
      <c r="L58" s="172"/>
      <c r="M58" s="172">
        <f>'将来負担比率（分子）の構造'!L$50</f>
        <v>3801</v>
      </c>
      <c r="N58" s="172"/>
      <c r="O58" s="172"/>
      <c r="P58" s="172">
        <f>'将来負担比率（分子）の構造'!M$50</f>
        <v>4083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1507</v>
      </c>
      <c r="C62" s="172"/>
      <c r="D62" s="172"/>
      <c r="E62" s="172">
        <f>'将来負担比率（分子）の構造'!J$45</f>
        <v>1435</v>
      </c>
      <c r="F62" s="172"/>
      <c r="G62" s="172"/>
      <c r="H62" s="172">
        <f>'将来負担比率（分子）の構造'!K$45</f>
        <v>1376</v>
      </c>
      <c r="I62" s="172"/>
      <c r="J62" s="172"/>
      <c r="K62" s="172">
        <f>'将来負担比率（分子）の構造'!L$45</f>
        <v>1337</v>
      </c>
      <c r="L62" s="172"/>
      <c r="M62" s="172"/>
      <c r="N62" s="172">
        <f>'将来負担比率（分子）の構造'!M$45</f>
        <v>1328</v>
      </c>
      <c r="O62" s="172"/>
      <c r="P62" s="172"/>
    </row>
    <row r="63" spans="1:16">
      <c r="A63" s="172" t="s">
        <v>34</v>
      </c>
      <c r="B63" s="172">
        <f>'将来負担比率（分子）の構造'!I$44</f>
        <v>228</v>
      </c>
      <c r="C63" s="172"/>
      <c r="D63" s="172"/>
      <c r="E63" s="172">
        <f>'将来負担比率（分子）の構造'!J$44</f>
        <v>205</v>
      </c>
      <c r="F63" s="172"/>
      <c r="G63" s="172"/>
      <c r="H63" s="172">
        <f>'将来負担比率（分子）の構造'!K$44</f>
        <v>218</v>
      </c>
      <c r="I63" s="172"/>
      <c r="J63" s="172"/>
      <c r="K63" s="172">
        <f>'将来負担比率（分子）の構造'!L$44</f>
        <v>212</v>
      </c>
      <c r="L63" s="172"/>
      <c r="M63" s="172"/>
      <c r="N63" s="172">
        <f>'将来負担比率（分子）の構造'!M$44</f>
        <v>205</v>
      </c>
      <c r="O63" s="172"/>
      <c r="P63" s="172"/>
    </row>
    <row r="64" spans="1:16">
      <c r="A64" s="172" t="s">
        <v>33</v>
      </c>
      <c r="B64" s="172">
        <f>'将来負担比率（分子）の構造'!I$43</f>
        <v>4517</v>
      </c>
      <c r="C64" s="172"/>
      <c r="D64" s="172"/>
      <c r="E64" s="172">
        <f>'将来負担比率（分子）の構造'!J$43</f>
        <v>4419</v>
      </c>
      <c r="F64" s="172"/>
      <c r="G64" s="172"/>
      <c r="H64" s="172">
        <f>'将来負担比率（分子）の構造'!K$43</f>
        <v>4212</v>
      </c>
      <c r="I64" s="172"/>
      <c r="J64" s="172"/>
      <c r="K64" s="172">
        <f>'将来負担比率（分子）の構造'!L$43</f>
        <v>3774</v>
      </c>
      <c r="L64" s="172"/>
      <c r="M64" s="172"/>
      <c r="N64" s="172">
        <f>'将来負担比率（分子）の構造'!M$43</f>
        <v>3282</v>
      </c>
      <c r="O64" s="172"/>
      <c r="P64" s="172"/>
    </row>
    <row r="65" spans="1:16">
      <c r="A65" s="172" t="s">
        <v>32</v>
      </c>
      <c r="B65" s="172">
        <f>'将来負担比率（分子）の構造'!I$42</f>
        <v>35</v>
      </c>
      <c r="C65" s="172"/>
      <c r="D65" s="172"/>
      <c r="E65" s="172">
        <f>'将来負担比率（分子）の構造'!J$42</f>
        <v>31</v>
      </c>
      <c r="F65" s="172"/>
      <c r="G65" s="172"/>
      <c r="H65" s="172">
        <f>'将来負担比率（分子）の構造'!K$42</f>
        <v>27</v>
      </c>
      <c r="I65" s="172"/>
      <c r="J65" s="172"/>
      <c r="K65" s="172">
        <f>'将来負担比率（分子）の構造'!L$42</f>
        <v>23</v>
      </c>
      <c r="L65" s="172"/>
      <c r="M65" s="172"/>
      <c r="N65" s="172">
        <f>'将来負担比率（分子）の構造'!M$42</f>
        <v>21</v>
      </c>
      <c r="O65" s="172"/>
      <c r="P65" s="172"/>
    </row>
    <row r="66" spans="1:16">
      <c r="A66" s="172" t="s">
        <v>31</v>
      </c>
      <c r="B66" s="172">
        <f>'将来負担比率（分子）の構造'!I$41</f>
        <v>7655</v>
      </c>
      <c r="C66" s="172"/>
      <c r="D66" s="172"/>
      <c r="E66" s="172">
        <f>'将来負担比率（分子）の構造'!J$41</f>
        <v>7407</v>
      </c>
      <c r="F66" s="172"/>
      <c r="G66" s="172"/>
      <c r="H66" s="172">
        <f>'将来負担比率（分子）の構造'!K$41</f>
        <v>7066</v>
      </c>
      <c r="I66" s="172"/>
      <c r="J66" s="172"/>
      <c r="K66" s="172">
        <f>'将来負担比率（分子）の構造'!L$41</f>
        <v>7024</v>
      </c>
      <c r="L66" s="172"/>
      <c r="M66" s="172"/>
      <c r="N66" s="172">
        <f>'将来負担比率（分子）の構造'!M$41</f>
        <v>6825</v>
      </c>
      <c r="O66" s="172"/>
      <c r="P66" s="172"/>
    </row>
    <row r="67" spans="1:16">
      <c r="A67" s="172" t="s">
        <v>75</v>
      </c>
      <c r="B67" s="172" t="e">
        <f>NA()</f>
        <v>#N/A</v>
      </c>
      <c r="C67" s="172">
        <f>IF(ISNUMBER('将来負担比率（分子）の構造'!I$53), IF('将来負担比率（分子）の構造'!I$53 &lt; 0, 0, '将来負担比率（分子）の構造'!I$53), NA())</f>
        <v>1025</v>
      </c>
      <c r="D67" s="172" t="e">
        <f>NA()</f>
        <v>#N/A</v>
      </c>
      <c r="E67" s="172" t="e">
        <f>NA()</f>
        <v>#N/A</v>
      </c>
      <c r="F67" s="172">
        <f>IF(ISNUMBER('将来負担比率（分子）の構造'!J$53), IF('将来負担比率（分子）の構造'!J$53 &lt; 0, 0, '将来負担比率（分子）の構造'!J$53), NA())</f>
        <v>857</v>
      </c>
      <c r="G67" s="172" t="e">
        <f>NA()</f>
        <v>#N/A</v>
      </c>
      <c r="H67" s="172" t="e">
        <f>NA()</f>
        <v>#N/A</v>
      </c>
      <c r="I67" s="172">
        <f>IF(ISNUMBER('将来負担比率（分子）の構造'!K$53), IF('将来負担比率（分子）の構造'!K$53 &lt; 0, 0, '将来負担比率（分子）の構造'!K$53), NA())</f>
        <v>420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2074</v>
      </c>
      <c r="C72" s="176">
        <f>基金残高に係る経年分析!G55</f>
        <v>2112</v>
      </c>
      <c r="D72" s="176">
        <f>基金残高に係る経年分析!H55</f>
        <v>2159</v>
      </c>
    </row>
    <row r="73" spans="1:16">
      <c r="A73" s="175" t="s">
        <v>78</v>
      </c>
      <c r="B73" s="176">
        <f>基金残高に係る経年分析!F56</f>
        <v>355</v>
      </c>
      <c r="C73" s="176">
        <f>基金残高に係る経年分析!G56</f>
        <v>351</v>
      </c>
      <c r="D73" s="176">
        <f>基金残高に係る経年分析!H56</f>
        <v>351</v>
      </c>
    </row>
    <row r="74" spans="1:16">
      <c r="A74" s="175" t="s">
        <v>79</v>
      </c>
      <c r="B74" s="176">
        <f>基金残高に係る経年分析!F57</f>
        <v>774</v>
      </c>
      <c r="C74" s="176">
        <f>基金残高に係る経年分析!G57</f>
        <v>813</v>
      </c>
      <c r="D74" s="176">
        <f>基金残高に係る経年分析!H57</f>
        <v>1080</v>
      </c>
    </row>
  </sheetData>
  <sheetProtection algorithmName="SHA-512" hashValue="LzUCZSc1xX6PXWyVMUKyGKFjorwkXpGKaHP810dUb6FWdzvfpIpnpCKRlVKp+hZLNG6H9j5zFtDmLdnLHuKaMA==" saltValue="zVrTEd7CU7uAq48hCEUS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217</v>
      </c>
      <c r="DI1" s="783"/>
      <c r="DJ1" s="783"/>
      <c r="DK1" s="783"/>
      <c r="DL1" s="783"/>
      <c r="DM1" s="783"/>
      <c r="DN1" s="784"/>
      <c r="DO1" s="212"/>
      <c r="DP1" s="782" t="s">
        <v>218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220</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221</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222</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223</v>
      </c>
      <c r="S4" s="725"/>
      <c r="T4" s="725"/>
      <c r="U4" s="725"/>
      <c r="V4" s="725"/>
      <c r="W4" s="725"/>
      <c r="X4" s="725"/>
      <c r="Y4" s="726"/>
      <c r="Z4" s="724" t="s">
        <v>224</v>
      </c>
      <c r="AA4" s="725"/>
      <c r="AB4" s="725"/>
      <c r="AC4" s="726"/>
      <c r="AD4" s="724" t="s">
        <v>225</v>
      </c>
      <c r="AE4" s="725"/>
      <c r="AF4" s="725"/>
      <c r="AG4" s="725"/>
      <c r="AH4" s="725"/>
      <c r="AI4" s="725"/>
      <c r="AJ4" s="725"/>
      <c r="AK4" s="726"/>
      <c r="AL4" s="724" t="s">
        <v>224</v>
      </c>
      <c r="AM4" s="725"/>
      <c r="AN4" s="725"/>
      <c r="AO4" s="726"/>
      <c r="AP4" s="785" t="s">
        <v>226</v>
      </c>
      <c r="AQ4" s="785"/>
      <c r="AR4" s="785"/>
      <c r="AS4" s="785"/>
      <c r="AT4" s="785"/>
      <c r="AU4" s="785"/>
      <c r="AV4" s="785"/>
      <c r="AW4" s="785"/>
      <c r="AX4" s="785"/>
      <c r="AY4" s="785"/>
      <c r="AZ4" s="785"/>
      <c r="BA4" s="785"/>
      <c r="BB4" s="785"/>
      <c r="BC4" s="785"/>
      <c r="BD4" s="785"/>
      <c r="BE4" s="785"/>
      <c r="BF4" s="785"/>
      <c r="BG4" s="785" t="s">
        <v>227</v>
      </c>
      <c r="BH4" s="785"/>
      <c r="BI4" s="785"/>
      <c r="BJ4" s="785"/>
      <c r="BK4" s="785"/>
      <c r="BL4" s="785"/>
      <c r="BM4" s="785"/>
      <c r="BN4" s="785"/>
      <c r="BO4" s="785" t="s">
        <v>224</v>
      </c>
      <c r="BP4" s="785"/>
      <c r="BQ4" s="785"/>
      <c r="BR4" s="785"/>
      <c r="BS4" s="785" t="s">
        <v>228</v>
      </c>
      <c r="BT4" s="785"/>
      <c r="BU4" s="785"/>
      <c r="BV4" s="785"/>
      <c r="BW4" s="785"/>
      <c r="BX4" s="785"/>
      <c r="BY4" s="785"/>
      <c r="BZ4" s="785"/>
      <c r="CA4" s="785"/>
      <c r="CB4" s="785"/>
      <c r="CD4" s="767" t="s">
        <v>229</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c r="B5" s="733" t="s">
        <v>230</v>
      </c>
      <c r="C5" s="734"/>
      <c r="D5" s="734"/>
      <c r="E5" s="734"/>
      <c r="F5" s="734"/>
      <c r="G5" s="734"/>
      <c r="H5" s="734"/>
      <c r="I5" s="734"/>
      <c r="J5" s="734"/>
      <c r="K5" s="734"/>
      <c r="L5" s="734"/>
      <c r="M5" s="734"/>
      <c r="N5" s="734"/>
      <c r="O5" s="734"/>
      <c r="P5" s="734"/>
      <c r="Q5" s="735"/>
      <c r="R5" s="718">
        <v>2900907</v>
      </c>
      <c r="S5" s="719"/>
      <c r="T5" s="719"/>
      <c r="U5" s="719"/>
      <c r="V5" s="719"/>
      <c r="W5" s="719"/>
      <c r="X5" s="719"/>
      <c r="Y5" s="762"/>
      <c r="Z5" s="780">
        <v>26</v>
      </c>
      <c r="AA5" s="780"/>
      <c r="AB5" s="780"/>
      <c r="AC5" s="780"/>
      <c r="AD5" s="781">
        <v>2900907</v>
      </c>
      <c r="AE5" s="781"/>
      <c r="AF5" s="781"/>
      <c r="AG5" s="781"/>
      <c r="AH5" s="781"/>
      <c r="AI5" s="781"/>
      <c r="AJ5" s="781"/>
      <c r="AK5" s="781"/>
      <c r="AL5" s="763">
        <v>56.5</v>
      </c>
      <c r="AM5" s="738"/>
      <c r="AN5" s="738"/>
      <c r="AO5" s="764"/>
      <c r="AP5" s="733" t="s">
        <v>231</v>
      </c>
      <c r="AQ5" s="734"/>
      <c r="AR5" s="734"/>
      <c r="AS5" s="734"/>
      <c r="AT5" s="734"/>
      <c r="AU5" s="734"/>
      <c r="AV5" s="734"/>
      <c r="AW5" s="734"/>
      <c r="AX5" s="734"/>
      <c r="AY5" s="734"/>
      <c r="AZ5" s="734"/>
      <c r="BA5" s="734"/>
      <c r="BB5" s="734"/>
      <c r="BC5" s="734"/>
      <c r="BD5" s="734"/>
      <c r="BE5" s="734"/>
      <c r="BF5" s="735"/>
      <c r="BG5" s="665">
        <v>2888461</v>
      </c>
      <c r="BH5" s="666"/>
      <c r="BI5" s="666"/>
      <c r="BJ5" s="666"/>
      <c r="BK5" s="666"/>
      <c r="BL5" s="666"/>
      <c r="BM5" s="666"/>
      <c r="BN5" s="667"/>
      <c r="BO5" s="692">
        <v>99.6</v>
      </c>
      <c r="BP5" s="692"/>
      <c r="BQ5" s="692"/>
      <c r="BR5" s="692"/>
      <c r="BS5" s="693">
        <v>146056</v>
      </c>
      <c r="BT5" s="693"/>
      <c r="BU5" s="693"/>
      <c r="BV5" s="693"/>
      <c r="BW5" s="693"/>
      <c r="BX5" s="693"/>
      <c r="BY5" s="693"/>
      <c r="BZ5" s="693"/>
      <c r="CA5" s="693"/>
      <c r="CB5" s="751"/>
      <c r="CD5" s="767" t="s">
        <v>226</v>
      </c>
      <c r="CE5" s="768"/>
      <c r="CF5" s="768"/>
      <c r="CG5" s="768"/>
      <c r="CH5" s="768"/>
      <c r="CI5" s="768"/>
      <c r="CJ5" s="768"/>
      <c r="CK5" s="768"/>
      <c r="CL5" s="768"/>
      <c r="CM5" s="768"/>
      <c r="CN5" s="768"/>
      <c r="CO5" s="768"/>
      <c r="CP5" s="768"/>
      <c r="CQ5" s="769"/>
      <c r="CR5" s="767" t="s">
        <v>232</v>
      </c>
      <c r="CS5" s="768"/>
      <c r="CT5" s="768"/>
      <c r="CU5" s="768"/>
      <c r="CV5" s="768"/>
      <c r="CW5" s="768"/>
      <c r="CX5" s="768"/>
      <c r="CY5" s="769"/>
      <c r="CZ5" s="767" t="s">
        <v>224</v>
      </c>
      <c r="DA5" s="768"/>
      <c r="DB5" s="768"/>
      <c r="DC5" s="769"/>
      <c r="DD5" s="767" t="s">
        <v>233</v>
      </c>
      <c r="DE5" s="768"/>
      <c r="DF5" s="768"/>
      <c r="DG5" s="768"/>
      <c r="DH5" s="768"/>
      <c r="DI5" s="768"/>
      <c r="DJ5" s="768"/>
      <c r="DK5" s="768"/>
      <c r="DL5" s="768"/>
      <c r="DM5" s="768"/>
      <c r="DN5" s="768"/>
      <c r="DO5" s="768"/>
      <c r="DP5" s="769"/>
      <c r="DQ5" s="767" t="s">
        <v>234</v>
      </c>
      <c r="DR5" s="768"/>
      <c r="DS5" s="768"/>
      <c r="DT5" s="768"/>
      <c r="DU5" s="768"/>
      <c r="DV5" s="768"/>
      <c r="DW5" s="768"/>
      <c r="DX5" s="768"/>
      <c r="DY5" s="768"/>
      <c r="DZ5" s="768"/>
      <c r="EA5" s="768"/>
      <c r="EB5" s="768"/>
      <c r="EC5" s="769"/>
    </row>
    <row r="6" spans="2:143" ht="11.25" customHeight="1">
      <c r="B6" s="662" t="s">
        <v>235</v>
      </c>
      <c r="C6" s="663"/>
      <c r="D6" s="663"/>
      <c r="E6" s="663"/>
      <c r="F6" s="663"/>
      <c r="G6" s="663"/>
      <c r="H6" s="663"/>
      <c r="I6" s="663"/>
      <c r="J6" s="663"/>
      <c r="K6" s="663"/>
      <c r="L6" s="663"/>
      <c r="M6" s="663"/>
      <c r="N6" s="663"/>
      <c r="O6" s="663"/>
      <c r="P6" s="663"/>
      <c r="Q6" s="664"/>
      <c r="R6" s="665">
        <v>151852</v>
      </c>
      <c r="S6" s="666"/>
      <c r="T6" s="666"/>
      <c r="U6" s="666"/>
      <c r="V6" s="666"/>
      <c r="W6" s="666"/>
      <c r="X6" s="666"/>
      <c r="Y6" s="667"/>
      <c r="Z6" s="692">
        <v>1.4</v>
      </c>
      <c r="AA6" s="692"/>
      <c r="AB6" s="692"/>
      <c r="AC6" s="692"/>
      <c r="AD6" s="693">
        <v>151852</v>
      </c>
      <c r="AE6" s="693"/>
      <c r="AF6" s="693"/>
      <c r="AG6" s="693"/>
      <c r="AH6" s="693"/>
      <c r="AI6" s="693"/>
      <c r="AJ6" s="693"/>
      <c r="AK6" s="693"/>
      <c r="AL6" s="668">
        <v>3</v>
      </c>
      <c r="AM6" s="669"/>
      <c r="AN6" s="669"/>
      <c r="AO6" s="694"/>
      <c r="AP6" s="662" t="s">
        <v>236</v>
      </c>
      <c r="AQ6" s="663"/>
      <c r="AR6" s="663"/>
      <c r="AS6" s="663"/>
      <c r="AT6" s="663"/>
      <c r="AU6" s="663"/>
      <c r="AV6" s="663"/>
      <c r="AW6" s="663"/>
      <c r="AX6" s="663"/>
      <c r="AY6" s="663"/>
      <c r="AZ6" s="663"/>
      <c r="BA6" s="663"/>
      <c r="BB6" s="663"/>
      <c r="BC6" s="663"/>
      <c r="BD6" s="663"/>
      <c r="BE6" s="663"/>
      <c r="BF6" s="664"/>
      <c r="BG6" s="665">
        <v>2888461</v>
      </c>
      <c r="BH6" s="666"/>
      <c r="BI6" s="666"/>
      <c r="BJ6" s="666"/>
      <c r="BK6" s="666"/>
      <c r="BL6" s="666"/>
      <c r="BM6" s="666"/>
      <c r="BN6" s="667"/>
      <c r="BO6" s="692">
        <v>99.6</v>
      </c>
      <c r="BP6" s="692"/>
      <c r="BQ6" s="692"/>
      <c r="BR6" s="692"/>
      <c r="BS6" s="693">
        <v>146056</v>
      </c>
      <c r="BT6" s="693"/>
      <c r="BU6" s="693"/>
      <c r="BV6" s="693"/>
      <c r="BW6" s="693"/>
      <c r="BX6" s="693"/>
      <c r="BY6" s="693"/>
      <c r="BZ6" s="693"/>
      <c r="CA6" s="693"/>
      <c r="CB6" s="751"/>
      <c r="CD6" s="721" t="s">
        <v>237</v>
      </c>
      <c r="CE6" s="722"/>
      <c r="CF6" s="722"/>
      <c r="CG6" s="722"/>
      <c r="CH6" s="722"/>
      <c r="CI6" s="722"/>
      <c r="CJ6" s="722"/>
      <c r="CK6" s="722"/>
      <c r="CL6" s="722"/>
      <c r="CM6" s="722"/>
      <c r="CN6" s="722"/>
      <c r="CO6" s="722"/>
      <c r="CP6" s="722"/>
      <c r="CQ6" s="723"/>
      <c r="CR6" s="665">
        <v>100294</v>
      </c>
      <c r="CS6" s="666"/>
      <c r="CT6" s="666"/>
      <c r="CU6" s="666"/>
      <c r="CV6" s="666"/>
      <c r="CW6" s="666"/>
      <c r="CX6" s="666"/>
      <c r="CY6" s="667"/>
      <c r="CZ6" s="763">
        <v>0.9</v>
      </c>
      <c r="DA6" s="738"/>
      <c r="DB6" s="738"/>
      <c r="DC6" s="766"/>
      <c r="DD6" s="671">
        <v>1650</v>
      </c>
      <c r="DE6" s="666"/>
      <c r="DF6" s="666"/>
      <c r="DG6" s="666"/>
      <c r="DH6" s="666"/>
      <c r="DI6" s="666"/>
      <c r="DJ6" s="666"/>
      <c r="DK6" s="666"/>
      <c r="DL6" s="666"/>
      <c r="DM6" s="666"/>
      <c r="DN6" s="666"/>
      <c r="DO6" s="666"/>
      <c r="DP6" s="667"/>
      <c r="DQ6" s="671">
        <v>100294</v>
      </c>
      <c r="DR6" s="666"/>
      <c r="DS6" s="666"/>
      <c r="DT6" s="666"/>
      <c r="DU6" s="666"/>
      <c r="DV6" s="666"/>
      <c r="DW6" s="666"/>
      <c r="DX6" s="666"/>
      <c r="DY6" s="666"/>
      <c r="DZ6" s="666"/>
      <c r="EA6" s="666"/>
      <c r="EB6" s="666"/>
      <c r="EC6" s="709"/>
    </row>
    <row r="7" spans="2:143" ht="11.25" customHeight="1">
      <c r="B7" s="662" t="s">
        <v>238</v>
      </c>
      <c r="C7" s="663"/>
      <c r="D7" s="663"/>
      <c r="E7" s="663"/>
      <c r="F7" s="663"/>
      <c r="G7" s="663"/>
      <c r="H7" s="663"/>
      <c r="I7" s="663"/>
      <c r="J7" s="663"/>
      <c r="K7" s="663"/>
      <c r="L7" s="663"/>
      <c r="M7" s="663"/>
      <c r="N7" s="663"/>
      <c r="O7" s="663"/>
      <c r="P7" s="663"/>
      <c r="Q7" s="664"/>
      <c r="R7" s="665">
        <v>950</v>
      </c>
      <c r="S7" s="666"/>
      <c r="T7" s="666"/>
      <c r="U7" s="666"/>
      <c r="V7" s="666"/>
      <c r="W7" s="666"/>
      <c r="X7" s="666"/>
      <c r="Y7" s="667"/>
      <c r="Z7" s="692">
        <v>0</v>
      </c>
      <c r="AA7" s="692"/>
      <c r="AB7" s="692"/>
      <c r="AC7" s="692"/>
      <c r="AD7" s="693">
        <v>950</v>
      </c>
      <c r="AE7" s="693"/>
      <c r="AF7" s="693"/>
      <c r="AG7" s="693"/>
      <c r="AH7" s="693"/>
      <c r="AI7" s="693"/>
      <c r="AJ7" s="693"/>
      <c r="AK7" s="693"/>
      <c r="AL7" s="668">
        <v>0</v>
      </c>
      <c r="AM7" s="669"/>
      <c r="AN7" s="669"/>
      <c r="AO7" s="694"/>
      <c r="AP7" s="662" t="s">
        <v>239</v>
      </c>
      <c r="AQ7" s="663"/>
      <c r="AR7" s="663"/>
      <c r="AS7" s="663"/>
      <c r="AT7" s="663"/>
      <c r="AU7" s="663"/>
      <c r="AV7" s="663"/>
      <c r="AW7" s="663"/>
      <c r="AX7" s="663"/>
      <c r="AY7" s="663"/>
      <c r="AZ7" s="663"/>
      <c r="BA7" s="663"/>
      <c r="BB7" s="663"/>
      <c r="BC7" s="663"/>
      <c r="BD7" s="663"/>
      <c r="BE7" s="663"/>
      <c r="BF7" s="664"/>
      <c r="BG7" s="665">
        <v>861635</v>
      </c>
      <c r="BH7" s="666"/>
      <c r="BI7" s="666"/>
      <c r="BJ7" s="666"/>
      <c r="BK7" s="666"/>
      <c r="BL7" s="666"/>
      <c r="BM7" s="666"/>
      <c r="BN7" s="667"/>
      <c r="BO7" s="692">
        <v>29.7</v>
      </c>
      <c r="BP7" s="692"/>
      <c r="BQ7" s="692"/>
      <c r="BR7" s="692"/>
      <c r="BS7" s="693">
        <v>24265</v>
      </c>
      <c r="BT7" s="693"/>
      <c r="BU7" s="693"/>
      <c r="BV7" s="693"/>
      <c r="BW7" s="693"/>
      <c r="BX7" s="693"/>
      <c r="BY7" s="693"/>
      <c r="BZ7" s="693"/>
      <c r="CA7" s="693"/>
      <c r="CB7" s="751"/>
      <c r="CD7" s="699" t="s">
        <v>240</v>
      </c>
      <c r="CE7" s="700"/>
      <c r="CF7" s="700"/>
      <c r="CG7" s="700"/>
      <c r="CH7" s="700"/>
      <c r="CI7" s="700"/>
      <c r="CJ7" s="700"/>
      <c r="CK7" s="700"/>
      <c r="CL7" s="700"/>
      <c r="CM7" s="700"/>
      <c r="CN7" s="700"/>
      <c r="CO7" s="700"/>
      <c r="CP7" s="700"/>
      <c r="CQ7" s="701"/>
      <c r="CR7" s="665">
        <v>2492053</v>
      </c>
      <c r="CS7" s="666"/>
      <c r="CT7" s="666"/>
      <c r="CU7" s="666"/>
      <c r="CV7" s="666"/>
      <c r="CW7" s="666"/>
      <c r="CX7" s="666"/>
      <c r="CY7" s="667"/>
      <c r="CZ7" s="692">
        <v>23.2</v>
      </c>
      <c r="DA7" s="692"/>
      <c r="DB7" s="692"/>
      <c r="DC7" s="692"/>
      <c r="DD7" s="671">
        <v>78093</v>
      </c>
      <c r="DE7" s="666"/>
      <c r="DF7" s="666"/>
      <c r="DG7" s="666"/>
      <c r="DH7" s="666"/>
      <c r="DI7" s="666"/>
      <c r="DJ7" s="666"/>
      <c r="DK7" s="666"/>
      <c r="DL7" s="666"/>
      <c r="DM7" s="666"/>
      <c r="DN7" s="666"/>
      <c r="DO7" s="666"/>
      <c r="DP7" s="667"/>
      <c r="DQ7" s="671">
        <v>2175649</v>
      </c>
      <c r="DR7" s="666"/>
      <c r="DS7" s="666"/>
      <c r="DT7" s="666"/>
      <c r="DU7" s="666"/>
      <c r="DV7" s="666"/>
      <c r="DW7" s="666"/>
      <c r="DX7" s="666"/>
      <c r="DY7" s="666"/>
      <c r="DZ7" s="666"/>
      <c r="EA7" s="666"/>
      <c r="EB7" s="666"/>
      <c r="EC7" s="709"/>
    </row>
    <row r="8" spans="2:143" ht="11.25" customHeight="1">
      <c r="B8" s="662" t="s">
        <v>241</v>
      </c>
      <c r="C8" s="663"/>
      <c r="D8" s="663"/>
      <c r="E8" s="663"/>
      <c r="F8" s="663"/>
      <c r="G8" s="663"/>
      <c r="H8" s="663"/>
      <c r="I8" s="663"/>
      <c r="J8" s="663"/>
      <c r="K8" s="663"/>
      <c r="L8" s="663"/>
      <c r="M8" s="663"/>
      <c r="N8" s="663"/>
      <c r="O8" s="663"/>
      <c r="P8" s="663"/>
      <c r="Q8" s="664"/>
      <c r="R8" s="665">
        <v>4755</v>
      </c>
      <c r="S8" s="666"/>
      <c r="T8" s="666"/>
      <c r="U8" s="666"/>
      <c r="V8" s="666"/>
      <c r="W8" s="666"/>
      <c r="X8" s="666"/>
      <c r="Y8" s="667"/>
      <c r="Z8" s="692">
        <v>0</v>
      </c>
      <c r="AA8" s="692"/>
      <c r="AB8" s="692"/>
      <c r="AC8" s="692"/>
      <c r="AD8" s="693">
        <v>4755</v>
      </c>
      <c r="AE8" s="693"/>
      <c r="AF8" s="693"/>
      <c r="AG8" s="693"/>
      <c r="AH8" s="693"/>
      <c r="AI8" s="693"/>
      <c r="AJ8" s="693"/>
      <c r="AK8" s="693"/>
      <c r="AL8" s="668">
        <v>0.1</v>
      </c>
      <c r="AM8" s="669"/>
      <c r="AN8" s="669"/>
      <c r="AO8" s="694"/>
      <c r="AP8" s="662" t="s">
        <v>242</v>
      </c>
      <c r="AQ8" s="663"/>
      <c r="AR8" s="663"/>
      <c r="AS8" s="663"/>
      <c r="AT8" s="663"/>
      <c r="AU8" s="663"/>
      <c r="AV8" s="663"/>
      <c r="AW8" s="663"/>
      <c r="AX8" s="663"/>
      <c r="AY8" s="663"/>
      <c r="AZ8" s="663"/>
      <c r="BA8" s="663"/>
      <c r="BB8" s="663"/>
      <c r="BC8" s="663"/>
      <c r="BD8" s="663"/>
      <c r="BE8" s="663"/>
      <c r="BF8" s="664"/>
      <c r="BG8" s="665">
        <v>24386</v>
      </c>
      <c r="BH8" s="666"/>
      <c r="BI8" s="666"/>
      <c r="BJ8" s="666"/>
      <c r="BK8" s="666"/>
      <c r="BL8" s="666"/>
      <c r="BM8" s="666"/>
      <c r="BN8" s="667"/>
      <c r="BO8" s="692">
        <v>0.8</v>
      </c>
      <c r="BP8" s="692"/>
      <c r="BQ8" s="692"/>
      <c r="BR8" s="692"/>
      <c r="BS8" s="693" t="s">
        <v>129</v>
      </c>
      <c r="BT8" s="693"/>
      <c r="BU8" s="693"/>
      <c r="BV8" s="693"/>
      <c r="BW8" s="693"/>
      <c r="BX8" s="693"/>
      <c r="BY8" s="693"/>
      <c r="BZ8" s="693"/>
      <c r="CA8" s="693"/>
      <c r="CB8" s="751"/>
      <c r="CD8" s="699" t="s">
        <v>243</v>
      </c>
      <c r="CE8" s="700"/>
      <c r="CF8" s="700"/>
      <c r="CG8" s="700"/>
      <c r="CH8" s="700"/>
      <c r="CI8" s="700"/>
      <c r="CJ8" s="700"/>
      <c r="CK8" s="700"/>
      <c r="CL8" s="700"/>
      <c r="CM8" s="700"/>
      <c r="CN8" s="700"/>
      <c r="CO8" s="700"/>
      <c r="CP8" s="700"/>
      <c r="CQ8" s="701"/>
      <c r="CR8" s="665">
        <v>2571963</v>
      </c>
      <c r="CS8" s="666"/>
      <c r="CT8" s="666"/>
      <c r="CU8" s="666"/>
      <c r="CV8" s="666"/>
      <c r="CW8" s="666"/>
      <c r="CX8" s="666"/>
      <c r="CY8" s="667"/>
      <c r="CZ8" s="692">
        <v>24</v>
      </c>
      <c r="DA8" s="692"/>
      <c r="DB8" s="692"/>
      <c r="DC8" s="692"/>
      <c r="DD8" s="671">
        <v>15360</v>
      </c>
      <c r="DE8" s="666"/>
      <c r="DF8" s="666"/>
      <c r="DG8" s="666"/>
      <c r="DH8" s="666"/>
      <c r="DI8" s="666"/>
      <c r="DJ8" s="666"/>
      <c r="DK8" s="666"/>
      <c r="DL8" s="666"/>
      <c r="DM8" s="666"/>
      <c r="DN8" s="666"/>
      <c r="DO8" s="666"/>
      <c r="DP8" s="667"/>
      <c r="DQ8" s="671">
        <v>1059105</v>
      </c>
      <c r="DR8" s="666"/>
      <c r="DS8" s="666"/>
      <c r="DT8" s="666"/>
      <c r="DU8" s="666"/>
      <c r="DV8" s="666"/>
      <c r="DW8" s="666"/>
      <c r="DX8" s="666"/>
      <c r="DY8" s="666"/>
      <c r="DZ8" s="666"/>
      <c r="EA8" s="666"/>
      <c r="EB8" s="666"/>
      <c r="EC8" s="709"/>
    </row>
    <row r="9" spans="2:143" ht="11.25" customHeight="1">
      <c r="B9" s="662" t="s">
        <v>244</v>
      </c>
      <c r="C9" s="663"/>
      <c r="D9" s="663"/>
      <c r="E9" s="663"/>
      <c r="F9" s="663"/>
      <c r="G9" s="663"/>
      <c r="H9" s="663"/>
      <c r="I9" s="663"/>
      <c r="J9" s="663"/>
      <c r="K9" s="663"/>
      <c r="L9" s="663"/>
      <c r="M9" s="663"/>
      <c r="N9" s="663"/>
      <c r="O9" s="663"/>
      <c r="P9" s="663"/>
      <c r="Q9" s="664"/>
      <c r="R9" s="665">
        <v>5541</v>
      </c>
      <c r="S9" s="666"/>
      <c r="T9" s="666"/>
      <c r="U9" s="666"/>
      <c r="V9" s="666"/>
      <c r="W9" s="666"/>
      <c r="X9" s="666"/>
      <c r="Y9" s="667"/>
      <c r="Z9" s="692">
        <v>0</v>
      </c>
      <c r="AA9" s="692"/>
      <c r="AB9" s="692"/>
      <c r="AC9" s="692"/>
      <c r="AD9" s="693">
        <v>5541</v>
      </c>
      <c r="AE9" s="693"/>
      <c r="AF9" s="693"/>
      <c r="AG9" s="693"/>
      <c r="AH9" s="693"/>
      <c r="AI9" s="693"/>
      <c r="AJ9" s="693"/>
      <c r="AK9" s="693"/>
      <c r="AL9" s="668">
        <v>0.1</v>
      </c>
      <c r="AM9" s="669"/>
      <c r="AN9" s="669"/>
      <c r="AO9" s="694"/>
      <c r="AP9" s="662" t="s">
        <v>245</v>
      </c>
      <c r="AQ9" s="663"/>
      <c r="AR9" s="663"/>
      <c r="AS9" s="663"/>
      <c r="AT9" s="663"/>
      <c r="AU9" s="663"/>
      <c r="AV9" s="663"/>
      <c r="AW9" s="663"/>
      <c r="AX9" s="663"/>
      <c r="AY9" s="663"/>
      <c r="AZ9" s="663"/>
      <c r="BA9" s="663"/>
      <c r="BB9" s="663"/>
      <c r="BC9" s="663"/>
      <c r="BD9" s="663"/>
      <c r="BE9" s="663"/>
      <c r="BF9" s="664"/>
      <c r="BG9" s="665">
        <v>626089</v>
      </c>
      <c r="BH9" s="666"/>
      <c r="BI9" s="666"/>
      <c r="BJ9" s="666"/>
      <c r="BK9" s="666"/>
      <c r="BL9" s="666"/>
      <c r="BM9" s="666"/>
      <c r="BN9" s="667"/>
      <c r="BO9" s="692">
        <v>21.6</v>
      </c>
      <c r="BP9" s="692"/>
      <c r="BQ9" s="692"/>
      <c r="BR9" s="692"/>
      <c r="BS9" s="693" t="s">
        <v>129</v>
      </c>
      <c r="BT9" s="693"/>
      <c r="BU9" s="693"/>
      <c r="BV9" s="693"/>
      <c r="BW9" s="693"/>
      <c r="BX9" s="693"/>
      <c r="BY9" s="693"/>
      <c r="BZ9" s="693"/>
      <c r="CA9" s="693"/>
      <c r="CB9" s="751"/>
      <c r="CD9" s="699" t="s">
        <v>246</v>
      </c>
      <c r="CE9" s="700"/>
      <c r="CF9" s="700"/>
      <c r="CG9" s="700"/>
      <c r="CH9" s="700"/>
      <c r="CI9" s="700"/>
      <c r="CJ9" s="700"/>
      <c r="CK9" s="700"/>
      <c r="CL9" s="700"/>
      <c r="CM9" s="700"/>
      <c r="CN9" s="700"/>
      <c r="CO9" s="700"/>
      <c r="CP9" s="700"/>
      <c r="CQ9" s="701"/>
      <c r="CR9" s="665">
        <v>807703</v>
      </c>
      <c r="CS9" s="666"/>
      <c r="CT9" s="666"/>
      <c r="CU9" s="666"/>
      <c r="CV9" s="666"/>
      <c r="CW9" s="666"/>
      <c r="CX9" s="666"/>
      <c r="CY9" s="667"/>
      <c r="CZ9" s="692">
        <v>7.5</v>
      </c>
      <c r="DA9" s="692"/>
      <c r="DB9" s="692"/>
      <c r="DC9" s="692"/>
      <c r="DD9" s="671">
        <v>4712</v>
      </c>
      <c r="DE9" s="666"/>
      <c r="DF9" s="666"/>
      <c r="DG9" s="666"/>
      <c r="DH9" s="666"/>
      <c r="DI9" s="666"/>
      <c r="DJ9" s="666"/>
      <c r="DK9" s="666"/>
      <c r="DL9" s="666"/>
      <c r="DM9" s="666"/>
      <c r="DN9" s="666"/>
      <c r="DO9" s="666"/>
      <c r="DP9" s="667"/>
      <c r="DQ9" s="671">
        <v>583880</v>
      </c>
      <c r="DR9" s="666"/>
      <c r="DS9" s="666"/>
      <c r="DT9" s="666"/>
      <c r="DU9" s="666"/>
      <c r="DV9" s="666"/>
      <c r="DW9" s="666"/>
      <c r="DX9" s="666"/>
      <c r="DY9" s="666"/>
      <c r="DZ9" s="666"/>
      <c r="EA9" s="666"/>
      <c r="EB9" s="666"/>
      <c r="EC9" s="709"/>
    </row>
    <row r="10" spans="2:143" ht="11.25" customHeight="1">
      <c r="B10" s="662" t="s">
        <v>247</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248</v>
      </c>
      <c r="AQ10" s="663"/>
      <c r="AR10" s="663"/>
      <c r="AS10" s="663"/>
      <c r="AT10" s="663"/>
      <c r="AU10" s="663"/>
      <c r="AV10" s="663"/>
      <c r="AW10" s="663"/>
      <c r="AX10" s="663"/>
      <c r="AY10" s="663"/>
      <c r="AZ10" s="663"/>
      <c r="BA10" s="663"/>
      <c r="BB10" s="663"/>
      <c r="BC10" s="663"/>
      <c r="BD10" s="663"/>
      <c r="BE10" s="663"/>
      <c r="BF10" s="664"/>
      <c r="BG10" s="665">
        <v>65555</v>
      </c>
      <c r="BH10" s="666"/>
      <c r="BI10" s="666"/>
      <c r="BJ10" s="666"/>
      <c r="BK10" s="666"/>
      <c r="BL10" s="666"/>
      <c r="BM10" s="666"/>
      <c r="BN10" s="667"/>
      <c r="BO10" s="692">
        <v>2.2999999999999998</v>
      </c>
      <c r="BP10" s="692"/>
      <c r="BQ10" s="692"/>
      <c r="BR10" s="692"/>
      <c r="BS10" s="693" t="s">
        <v>129</v>
      </c>
      <c r="BT10" s="693"/>
      <c r="BU10" s="693"/>
      <c r="BV10" s="693"/>
      <c r="BW10" s="693"/>
      <c r="BX10" s="693"/>
      <c r="BY10" s="693"/>
      <c r="BZ10" s="693"/>
      <c r="CA10" s="693"/>
      <c r="CB10" s="751"/>
      <c r="CD10" s="699" t="s">
        <v>249</v>
      </c>
      <c r="CE10" s="700"/>
      <c r="CF10" s="700"/>
      <c r="CG10" s="700"/>
      <c r="CH10" s="700"/>
      <c r="CI10" s="700"/>
      <c r="CJ10" s="700"/>
      <c r="CK10" s="700"/>
      <c r="CL10" s="700"/>
      <c r="CM10" s="700"/>
      <c r="CN10" s="700"/>
      <c r="CO10" s="700"/>
      <c r="CP10" s="700"/>
      <c r="CQ10" s="701"/>
      <c r="CR10" s="665">
        <v>1079</v>
      </c>
      <c r="CS10" s="666"/>
      <c r="CT10" s="666"/>
      <c r="CU10" s="666"/>
      <c r="CV10" s="666"/>
      <c r="CW10" s="666"/>
      <c r="CX10" s="666"/>
      <c r="CY10" s="667"/>
      <c r="CZ10" s="692">
        <v>0</v>
      </c>
      <c r="DA10" s="692"/>
      <c r="DB10" s="692"/>
      <c r="DC10" s="692"/>
      <c r="DD10" s="671" t="s">
        <v>129</v>
      </c>
      <c r="DE10" s="666"/>
      <c r="DF10" s="666"/>
      <c r="DG10" s="666"/>
      <c r="DH10" s="666"/>
      <c r="DI10" s="666"/>
      <c r="DJ10" s="666"/>
      <c r="DK10" s="666"/>
      <c r="DL10" s="666"/>
      <c r="DM10" s="666"/>
      <c r="DN10" s="666"/>
      <c r="DO10" s="666"/>
      <c r="DP10" s="667"/>
      <c r="DQ10" s="671">
        <v>1079</v>
      </c>
      <c r="DR10" s="666"/>
      <c r="DS10" s="666"/>
      <c r="DT10" s="666"/>
      <c r="DU10" s="666"/>
      <c r="DV10" s="666"/>
      <c r="DW10" s="666"/>
      <c r="DX10" s="666"/>
      <c r="DY10" s="666"/>
      <c r="DZ10" s="666"/>
      <c r="EA10" s="666"/>
      <c r="EB10" s="666"/>
      <c r="EC10" s="709"/>
    </row>
    <row r="11" spans="2:143" ht="11.25" customHeight="1">
      <c r="B11" s="662" t="s">
        <v>250</v>
      </c>
      <c r="C11" s="663"/>
      <c r="D11" s="663"/>
      <c r="E11" s="663"/>
      <c r="F11" s="663"/>
      <c r="G11" s="663"/>
      <c r="H11" s="663"/>
      <c r="I11" s="663"/>
      <c r="J11" s="663"/>
      <c r="K11" s="663"/>
      <c r="L11" s="663"/>
      <c r="M11" s="663"/>
      <c r="N11" s="663"/>
      <c r="O11" s="663"/>
      <c r="P11" s="663"/>
      <c r="Q11" s="664"/>
      <c r="R11" s="665">
        <v>421299</v>
      </c>
      <c r="S11" s="666"/>
      <c r="T11" s="666"/>
      <c r="U11" s="666"/>
      <c r="V11" s="666"/>
      <c r="W11" s="666"/>
      <c r="X11" s="666"/>
      <c r="Y11" s="667"/>
      <c r="Z11" s="668">
        <v>3.8</v>
      </c>
      <c r="AA11" s="669"/>
      <c r="AB11" s="669"/>
      <c r="AC11" s="670"/>
      <c r="AD11" s="671">
        <v>421299</v>
      </c>
      <c r="AE11" s="666"/>
      <c r="AF11" s="666"/>
      <c r="AG11" s="666"/>
      <c r="AH11" s="666"/>
      <c r="AI11" s="666"/>
      <c r="AJ11" s="666"/>
      <c r="AK11" s="667"/>
      <c r="AL11" s="668">
        <v>8.1999999999999993</v>
      </c>
      <c r="AM11" s="669"/>
      <c r="AN11" s="669"/>
      <c r="AO11" s="694"/>
      <c r="AP11" s="662" t="s">
        <v>251</v>
      </c>
      <c r="AQ11" s="663"/>
      <c r="AR11" s="663"/>
      <c r="AS11" s="663"/>
      <c r="AT11" s="663"/>
      <c r="AU11" s="663"/>
      <c r="AV11" s="663"/>
      <c r="AW11" s="663"/>
      <c r="AX11" s="663"/>
      <c r="AY11" s="663"/>
      <c r="AZ11" s="663"/>
      <c r="BA11" s="663"/>
      <c r="BB11" s="663"/>
      <c r="BC11" s="663"/>
      <c r="BD11" s="663"/>
      <c r="BE11" s="663"/>
      <c r="BF11" s="664"/>
      <c r="BG11" s="665">
        <v>145605</v>
      </c>
      <c r="BH11" s="666"/>
      <c r="BI11" s="666"/>
      <c r="BJ11" s="666"/>
      <c r="BK11" s="666"/>
      <c r="BL11" s="666"/>
      <c r="BM11" s="666"/>
      <c r="BN11" s="667"/>
      <c r="BO11" s="692">
        <v>5</v>
      </c>
      <c r="BP11" s="692"/>
      <c r="BQ11" s="692"/>
      <c r="BR11" s="692"/>
      <c r="BS11" s="693">
        <v>24265</v>
      </c>
      <c r="BT11" s="693"/>
      <c r="BU11" s="693"/>
      <c r="BV11" s="693"/>
      <c r="BW11" s="693"/>
      <c r="BX11" s="693"/>
      <c r="BY11" s="693"/>
      <c r="BZ11" s="693"/>
      <c r="CA11" s="693"/>
      <c r="CB11" s="751"/>
      <c r="CD11" s="699" t="s">
        <v>252</v>
      </c>
      <c r="CE11" s="700"/>
      <c r="CF11" s="700"/>
      <c r="CG11" s="700"/>
      <c r="CH11" s="700"/>
      <c r="CI11" s="700"/>
      <c r="CJ11" s="700"/>
      <c r="CK11" s="700"/>
      <c r="CL11" s="700"/>
      <c r="CM11" s="700"/>
      <c r="CN11" s="700"/>
      <c r="CO11" s="700"/>
      <c r="CP11" s="700"/>
      <c r="CQ11" s="701"/>
      <c r="CR11" s="665">
        <v>708075</v>
      </c>
      <c r="CS11" s="666"/>
      <c r="CT11" s="666"/>
      <c r="CU11" s="666"/>
      <c r="CV11" s="666"/>
      <c r="CW11" s="666"/>
      <c r="CX11" s="666"/>
      <c r="CY11" s="667"/>
      <c r="CZ11" s="692">
        <v>6.6</v>
      </c>
      <c r="DA11" s="692"/>
      <c r="DB11" s="692"/>
      <c r="DC11" s="692"/>
      <c r="DD11" s="671">
        <v>64293</v>
      </c>
      <c r="DE11" s="666"/>
      <c r="DF11" s="666"/>
      <c r="DG11" s="666"/>
      <c r="DH11" s="666"/>
      <c r="DI11" s="666"/>
      <c r="DJ11" s="666"/>
      <c r="DK11" s="666"/>
      <c r="DL11" s="666"/>
      <c r="DM11" s="666"/>
      <c r="DN11" s="666"/>
      <c r="DO11" s="666"/>
      <c r="DP11" s="667"/>
      <c r="DQ11" s="671">
        <v>305554</v>
      </c>
      <c r="DR11" s="666"/>
      <c r="DS11" s="666"/>
      <c r="DT11" s="666"/>
      <c r="DU11" s="666"/>
      <c r="DV11" s="666"/>
      <c r="DW11" s="666"/>
      <c r="DX11" s="666"/>
      <c r="DY11" s="666"/>
      <c r="DZ11" s="666"/>
      <c r="EA11" s="666"/>
      <c r="EB11" s="666"/>
      <c r="EC11" s="709"/>
    </row>
    <row r="12" spans="2:143" ht="11.25" customHeight="1">
      <c r="B12" s="662" t="s">
        <v>253</v>
      </c>
      <c r="C12" s="663"/>
      <c r="D12" s="663"/>
      <c r="E12" s="663"/>
      <c r="F12" s="663"/>
      <c r="G12" s="663"/>
      <c r="H12" s="663"/>
      <c r="I12" s="663"/>
      <c r="J12" s="663"/>
      <c r="K12" s="663"/>
      <c r="L12" s="663"/>
      <c r="M12" s="663"/>
      <c r="N12" s="663"/>
      <c r="O12" s="663"/>
      <c r="P12" s="663"/>
      <c r="Q12" s="664"/>
      <c r="R12" s="665">
        <v>9010</v>
      </c>
      <c r="S12" s="666"/>
      <c r="T12" s="666"/>
      <c r="U12" s="666"/>
      <c r="V12" s="666"/>
      <c r="W12" s="666"/>
      <c r="X12" s="666"/>
      <c r="Y12" s="667"/>
      <c r="Z12" s="692">
        <v>0.1</v>
      </c>
      <c r="AA12" s="692"/>
      <c r="AB12" s="692"/>
      <c r="AC12" s="692"/>
      <c r="AD12" s="693">
        <v>9010</v>
      </c>
      <c r="AE12" s="693"/>
      <c r="AF12" s="693"/>
      <c r="AG12" s="693"/>
      <c r="AH12" s="693"/>
      <c r="AI12" s="693"/>
      <c r="AJ12" s="693"/>
      <c r="AK12" s="693"/>
      <c r="AL12" s="668">
        <v>0.2</v>
      </c>
      <c r="AM12" s="669"/>
      <c r="AN12" s="669"/>
      <c r="AO12" s="694"/>
      <c r="AP12" s="662" t="s">
        <v>254</v>
      </c>
      <c r="AQ12" s="663"/>
      <c r="AR12" s="663"/>
      <c r="AS12" s="663"/>
      <c r="AT12" s="663"/>
      <c r="AU12" s="663"/>
      <c r="AV12" s="663"/>
      <c r="AW12" s="663"/>
      <c r="AX12" s="663"/>
      <c r="AY12" s="663"/>
      <c r="AZ12" s="663"/>
      <c r="BA12" s="663"/>
      <c r="BB12" s="663"/>
      <c r="BC12" s="663"/>
      <c r="BD12" s="663"/>
      <c r="BE12" s="663"/>
      <c r="BF12" s="664"/>
      <c r="BG12" s="665">
        <v>1845828</v>
      </c>
      <c r="BH12" s="666"/>
      <c r="BI12" s="666"/>
      <c r="BJ12" s="666"/>
      <c r="BK12" s="666"/>
      <c r="BL12" s="666"/>
      <c r="BM12" s="666"/>
      <c r="BN12" s="667"/>
      <c r="BO12" s="692">
        <v>63.6</v>
      </c>
      <c r="BP12" s="692"/>
      <c r="BQ12" s="692"/>
      <c r="BR12" s="692"/>
      <c r="BS12" s="693">
        <v>121791</v>
      </c>
      <c r="BT12" s="693"/>
      <c r="BU12" s="693"/>
      <c r="BV12" s="693"/>
      <c r="BW12" s="693"/>
      <c r="BX12" s="693"/>
      <c r="BY12" s="693"/>
      <c r="BZ12" s="693"/>
      <c r="CA12" s="693"/>
      <c r="CB12" s="751"/>
      <c r="CD12" s="699" t="s">
        <v>255</v>
      </c>
      <c r="CE12" s="700"/>
      <c r="CF12" s="700"/>
      <c r="CG12" s="700"/>
      <c r="CH12" s="700"/>
      <c r="CI12" s="700"/>
      <c r="CJ12" s="700"/>
      <c r="CK12" s="700"/>
      <c r="CL12" s="700"/>
      <c r="CM12" s="700"/>
      <c r="CN12" s="700"/>
      <c r="CO12" s="700"/>
      <c r="CP12" s="700"/>
      <c r="CQ12" s="701"/>
      <c r="CR12" s="665">
        <v>114179</v>
      </c>
      <c r="CS12" s="666"/>
      <c r="CT12" s="666"/>
      <c r="CU12" s="666"/>
      <c r="CV12" s="666"/>
      <c r="CW12" s="666"/>
      <c r="CX12" s="666"/>
      <c r="CY12" s="667"/>
      <c r="CZ12" s="692">
        <v>1.1000000000000001</v>
      </c>
      <c r="DA12" s="692"/>
      <c r="DB12" s="692"/>
      <c r="DC12" s="692"/>
      <c r="DD12" s="671">
        <v>14276</v>
      </c>
      <c r="DE12" s="666"/>
      <c r="DF12" s="666"/>
      <c r="DG12" s="666"/>
      <c r="DH12" s="666"/>
      <c r="DI12" s="666"/>
      <c r="DJ12" s="666"/>
      <c r="DK12" s="666"/>
      <c r="DL12" s="666"/>
      <c r="DM12" s="666"/>
      <c r="DN12" s="666"/>
      <c r="DO12" s="666"/>
      <c r="DP12" s="667"/>
      <c r="DQ12" s="671">
        <v>97586</v>
      </c>
      <c r="DR12" s="666"/>
      <c r="DS12" s="666"/>
      <c r="DT12" s="666"/>
      <c r="DU12" s="666"/>
      <c r="DV12" s="666"/>
      <c r="DW12" s="666"/>
      <c r="DX12" s="666"/>
      <c r="DY12" s="666"/>
      <c r="DZ12" s="666"/>
      <c r="EA12" s="666"/>
      <c r="EB12" s="666"/>
      <c r="EC12" s="709"/>
    </row>
    <row r="13" spans="2:143" ht="11.25" customHeight="1">
      <c r="B13" s="662" t="s">
        <v>256</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257</v>
      </c>
      <c r="AQ13" s="663"/>
      <c r="AR13" s="663"/>
      <c r="AS13" s="663"/>
      <c r="AT13" s="663"/>
      <c r="AU13" s="663"/>
      <c r="AV13" s="663"/>
      <c r="AW13" s="663"/>
      <c r="AX13" s="663"/>
      <c r="AY13" s="663"/>
      <c r="AZ13" s="663"/>
      <c r="BA13" s="663"/>
      <c r="BB13" s="663"/>
      <c r="BC13" s="663"/>
      <c r="BD13" s="663"/>
      <c r="BE13" s="663"/>
      <c r="BF13" s="664"/>
      <c r="BG13" s="665">
        <v>1840525</v>
      </c>
      <c r="BH13" s="666"/>
      <c r="BI13" s="666"/>
      <c r="BJ13" s="666"/>
      <c r="BK13" s="666"/>
      <c r="BL13" s="666"/>
      <c r="BM13" s="666"/>
      <c r="BN13" s="667"/>
      <c r="BO13" s="692">
        <v>63.4</v>
      </c>
      <c r="BP13" s="692"/>
      <c r="BQ13" s="692"/>
      <c r="BR13" s="692"/>
      <c r="BS13" s="693">
        <v>121791</v>
      </c>
      <c r="BT13" s="693"/>
      <c r="BU13" s="693"/>
      <c r="BV13" s="693"/>
      <c r="BW13" s="693"/>
      <c r="BX13" s="693"/>
      <c r="BY13" s="693"/>
      <c r="BZ13" s="693"/>
      <c r="CA13" s="693"/>
      <c r="CB13" s="751"/>
      <c r="CD13" s="699" t="s">
        <v>258</v>
      </c>
      <c r="CE13" s="700"/>
      <c r="CF13" s="700"/>
      <c r="CG13" s="700"/>
      <c r="CH13" s="700"/>
      <c r="CI13" s="700"/>
      <c r="CJ13" s="700"/>
      <c r="CK13" s="700"/>
      <c r="CL13" s="700"/>
      <c r="CM13" s="700"/>
      <c r="CN13" s="700"/>
      <c r="CO13" s="700"/>
      <c r="CP13" s="700"/>
      <c r="CQ13" s="701"/>
      <c r="CR13" s="665">
        <v>1632277</v>
      </c>
      <c r="CS13" s="666"/>
      <c r="CT13" s="666"/>
      <c r="CU13" s="666"/>
      <c r="CV13" s="666"/>
      <c r="CW13" s="666"/>
      <c r="CX13" s="666"/>
      <c r="CY13" s="667"/>
      <c r="CZ13" s="692">
        <v>15.2</v>
      </c>
      <c r="DA13" s="692"/>
      <c r="DB13" s="692"/>
      <c r="DC13" s="692"/>
      <c r="DD13" s="671">
        <v>509610</v>
      </c>
      <c r="DE13" s="666"/>
      <c r="DF13" s="666"/>
      <c r="DG13" s="666"/>
      <c r="DH13" s="666"/>
      <c r="DI13" s="666"/>
      <c r="DJ13" s="666"/>
      <c r="DK13" s="666"/>
      <c r="DL13" s="666"/>
      <c r="DM13" s="666"/>
      <c r="DN13" s="666"/>
      <c r="DO13" s="666"/>
      <c r="DP13" s="667"/>
      <c r="DQ13" s="671">
        <v>1083078</v>
      </c>
      <c r="DR13" s="666"/>
      <c r="DS13" s="666"/>
      <c r="DT13" s="666"/>
      <c r="DU13" s="666"/>
      <c r="DV13" s="666"/>
      <c r="DW13" s="666"/>
      <c r="DX13" s="666"/>
      <c r="DY13" s="666"/>
      <c r="DZ13" s="666"/>
      <c r="EA13" s="666"/>
      <c r="EB13" s="666"/>
      <c r="EC13" s="709"/>
    </row>
    <row r="14" spans="2:143" ht="11.25" customHeight="1">
      <c r="B14" s="662" t="s">
        <v>259</v>
      </c>
      <c r="C14" s="663"/>
      <c r="D14" s="663"/>
      <c r="E14" s="663"/>
      <c r="F14" s="663"/>
      <c r="G14" s="663"/>
      <c r="H14" s="663"/>
      <c r="I14" s="663"/>
      <c r="J14" s="663"/>
      <c r="K14" s="663"/>
      <c r="L14" s="663"/>
      <c r="M14" s="663"/>
      <c r="N14" s="663"/>
      <c r="O14" s="663"/>
      <c r="P14" s="663"/>
      <c r="Q14" s="664"/>
      <c r="R14" s="665">
        <v>27</v>
      </c>
      <c r="S14" s="666"/>
      <c r="T14" s="666"/>
      <c r="U14" s="666"/>
      <c r="V14" s="666"/>
      <c r="W14" s="666"/>
      <c r="X14" s="666"/>
      <c r="Y14" s="667"/>
      <c r="Z14" s="692">
        <v>0</v>
      </c>
      <c r="AA14" s="692"/>
      <c r="AB14" s="692"/>
      <c r="AC14" s="692"/>
      <c r="AD14" s="693">
        <v>27</v>
      </c>
      <c r="AE14" s="693"/>
      <c r="AF14" s="693"/>
      <c r="AG14" s="693"/>
      <c r="AH14" s="693"/>
      <c r="AI14" s="693"/>
      <c r="AJ14" s="693"/>
      <c r="AK14" s="693"/>
      <c r="AL14" s="668">
        <v>0</v>
      </c>
      <c r="AM14" s="669"/>
      <c r="AN14" s="669"/>
      <c r="AO14" s="694"/>
      <c r="AP14" s="662" t="s">
        <v>260</v>
      </c>
      <c r="AQ14" s="663"/>
      <c r="AR14" s="663"/>
      <c r="AS14" s="663"/>
      <c r="AT14" s="663"/>
      <c r="AU14" s="663"/>
      <c r="AV14" s="663"/>
      <c r="AW14" s="663"/>
      <c r="AX14" s="663"/>
      <c r="AY14" s="663"/>
      <c r="AZ14" s="663"/>
      <c r="BA14" s="663"/>
      <c r="BB14" s="663"/>
      <c r="BC14" s="663"/>
      <c r="BD14" s="663"/>
      <c r="BE14" s="663"/>
      <c r="BF14" s="664"/>
      <c r="BG14" s="665">
        <v>61324</v>
      </c>
      <c r="BH14" s="666"/>
      <c r="BI14" s="666"/>
      <c r="BJ14" s="666"/>
      <c r="BK14" s="666"/>
      <c r="BL14" s="666"/>
      <c r="BM14" s="666"/>
      <c r="BN14" s="667"/>
      <c r="BO14" s="692">
        <v>2.1</v>
      </c>
      <c r="BP14" s="692"/>
      <c r="BQ14" s="692"/>
      <c r="BR14" s="692"/>
      <c r="BS14" s="693" t="s">
        <v>129</v>
      </c>
      <c r="BT14" s="693"/>
      <c r="BU14" s="693"/>
      <c r="BV14" s="693"/>
      <c r="BW14" s="693"/>
      <c r="BX14" s="693"/>
      <c r="BY14" s="693"/>
      <c r="BZ14" s="693"/>
      <c r="CA14" s="693"/>
      <c r="CB14" s="751"/>
      <c r="CD14" s="699" t="s">
        <v>261</v>
      </c>
      <c r="CE14" s="700"/>
      <c r="CF14" s="700"/>
      <c r="CG14" s="700"/>
      <c r="CH14" s="700"/>
      <c r="CI14" s="700"/>
      <c r="CJ14" s="700"/>
      <c r="CK14" s="700"/>
      <c r="CL14" s="700"/>
      <c r="CM14" s="700"/>
      <c r="CN14" s="700"/>
      <c r="CO14" s="700"/>
      <c r="CP14" s="700"/>
      <c r="CQ14" s="701"/>
      <c r="CR14" s="665">
        <v>320499</v>
      </c>
      <c r="CS14" s="666"/>
      <c r="CT14" s="666"/>
      <c r="CU14" s="666"/>
      <c r="CV14" s="666"/>
      <c r="CW14" s="666"/>
      <c r="CX14" s="666"/>
      <c r="CY14" s="667"/>
      <c r="CZ14" s="692">
        <v>3</v>
      </c>
      <c r="DA14" s="692"/>
      <c r="DB14" s="692"/>
      <c r="DC14" s="692"/>
      <c r="DD14" s="671" t="s">
        <v>129</v>
      </c>
      <c r="DE14" s="666"/>
      <c r="DF14" s="666"/>
      <c r="DG14" s="666"/>
      <c r="DH14" s="666"/>
      <c r="DI14" s="666"/>
      <c r="DJ14" s="666"/>
      <c r="DK14" s="666"/>
      <c r="DL14" s="666"/>
      <c r="DM14" s="666"/>
      <c r="DN14" s="666"/>
      <c r="DO14" s="666"/>
      <c r="DP14" s="667"/>
      <c r="DQ14" s="671">
        <v>309027</v>
      </c>
      <c r="DR14" s="666"/>
      <c r="DS14" s="666"/>
      <c r="DT14" s="666"/>
      <c r="DU14" s="666"/>
      <c r="DV14" s="666"/>
      <c r="DW14" s="666"/>
      <c r="DX14" s="666"/>
      <c r="DY14" s="666"/>
      <c r="DZ14" s="666"/>
      <c r="EA14" s="666"/>
      <c r="EB14" s="666"/>
      <c r="EC14" s="709"/>
    </row>
    <row r="15" spans="2:143" ht="11.25" customHeight="1">
      <c r="B15" s="662" t="s">
        <v>262</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263</v>
      </c>
      <c r="AQ15" s="663"/>
      <c r="AR15" s="663"/>
      <c r="AS15" s="663"/>
      <c r="AT15" s="663"/>
      <c r="AU15" s="663"/>
      <c r="AV15" s="663"/>
      <c r="AW15" s="663"/>
      <c r="AX15" s="663"/>
      <c r="AY15" s="663"/>
      <c r="AZ15" s="663"/>
      <c r="BA15" s="663"/>
      <c r="BB15" s="663"/>
      <c r="BC15" s="663"/>
      <c r="BD15" s="663"/>
      <c r="BE15" s="663"/>
      <c r="BF15" s="664"/>
      <c r="BG15" s="665">
        <v>119674</v>
      </c>
      <c r="BH15" s="666"/>
      <c r="BI15" s="666"/>
      <c r="BJ15" s="666"/>
      <c r="BK15" s="666"/>
      <c r="BL15" s="666"/>
      <c r="BM15" s="666"/>
      <c r="BN15" s="667"/>
      <c r="BO15" s="692">
        <v>4.0999999999999996</v>
      </c>
      <c r="BP15" s="692"/>
      <c r="BQ15" s="692"/>
      <c r="BR15" s="692"/>
      <c r="BS15" s="693" t="s">
        <v>129</v>
      </c>
      <c r="BT15" s="693"/>
      <c r="BU15" s="693"/>
      <c r="BV15" s="693"/>
      <c r="BW15" s="693"/>
      <c r="BX15" s="693"/>
      <c r="BY15" s="693"/>
      <c r="BZ15" s="693"/>
      <c r="CA15" s="693"/>
      <c r="CB15" s="751"/>
      <c r="CD15" s="699" t="s">
        <v>264</v>
      </c>
      <c r="CE15" s="700"/>
      <c r="CF15" s="700"/>
      <c r="CG15" s="700"/>
      <c r="CH15" s="700"/>
      <c r="CI15" s="700"/>
      <c r="CJ15" s="700"/>
      <c r="CK15" s="700"/>
      <c r="CL15" s="700"/>
      <c r="CM15" s="700"/>
      <c r="CN15" s="700"/>
      <c r="CO15" s="700"/>
      <c r="CP15" s="700"/>
      <c r="CQ15" s="701"/>
      <c r="CR15" s="665">
        <v>1086429</v>
      </c>
      <c r="CS15" s="666"/>
      <c r="CT15" s="666"/>
      <c r="CU15" s="666"/>
      <c r="CV15" s="666"/>
      <c r="CW15" s="666"/>
      <c r="CX15" s="666"/>
      <c r="CY15" s="667"/>
      <c r="CZ15" s="692">
        <v>10.1</v>
      </c>
      <c r="DA15" s="692"/>
      <c r="DB15" s="692"/>
      <c r="DC15" s="692"/>
      <c r="DD15" s="671">
        <v>152000</v>
      </c>
      <c r="DE15" s="666"/>
      <c r="DF15" s="666"/>
      <c r="DG15" s="666"/>
      <c r="DH15" s="666"/>
      <c r="DI15" s="666"/>
      <c r="DJ15" s="666"/>
      <c r="DK15" s="666"/>
      <c r="DL15" s="666"/>
      <c r="DM15" s="666"/>
      <c r="DN15" s="666"/>
      <c r="DO15" s="666"/>
      <c r="DP15" s="667"/>
      <c r="DQ15" s="671">
        <v>859365</v>
      </c>
      <c r="DR15" s="666"/>
      <c r="DS15" s="666"/>
      <c r="DT15" s="666"/>
      <c r="DU15" s="666"/>
      <c r="DV15" s="666"/>
      <c r="DW15" s="666"/>
      <c r="DX15" s="666"/>
      <c r="DY15" s="666"/>
      <c r="DZ15" s="666"/>
      <c r="EA15" s="666"/>
      <c r="EB15" s="666"/>
      <c r="EC15" s="709"/>
    </row>
    <row r="16" spans="2:143" ht="11.25" customHeight="1">
      <c r="B16" s="662" t="s">
        <v>265</v>
      </c>
      <c r="C16" s="663"/>
      <c r="D16" s="663"/>
      <c r="E16" s="663"/>
      <c r="F16" s="663"/>
      <c r="G16" s="663"/>
      <c r="H16" s="663"/>
      <c r="I16" s="663"/>
      <c r="J16" s="663"/>
      <c r="K16" s="663"/>
      <c r="L16" s="663"/>
      <c r="M16" s="663"/>
      <c r="N16" s="663"/>
      <c r="O16" s="663"/>
      <c r="P16" s="663"/>
      <c r="Q16" s="664"/>
      <c r="R16" s="665">
        <v>7081</v>
      </c>
      <c r="S16" s="666"/>
      <c r="T16" s="666"/>
      <c r="U16" s="666"/>
      <c r="V16" s="666"/>
      <c r="W16" s="666"/>
      <c r="X16" s="666"/>
      <c r="Y16" s="667"/>
      <c r="Z16" s="692">
        <v>0.1</v>
      </c>
      <c r="AA16" s="692"/>
      <c r="AB16" s="692"/>
      <c r="AC16" s="692"/>
      <c r="AD16" s="693">
        <v>7081</v>
      </c>
      <c r="AE16" s="693"/>
      <c r="AF16" s="693"/>
      <c r="AG16" s="693"/>
      <c r="AH16" s="693"/>
      <c r="AI16" s="693"/>
      <c r="AJ16" s="693"/>
      <c r="AK16" s="693"/>
      <c r="AL16" s="668">
        <v>0.1</v>
      </c>
      <c r="AM16" s="669"/>
      <c r="AN16" s="669"/>
      <c r="AO16" s="694"/>
      <c r="AP16" s="662" t="s">
        <v>266</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267</v>
      </c>
      <c r="CE16" s="700"/>
      <c r="CF16" s="700"/>
      <c r="CG16" s="700"/>
      <c r="CH16" s="700"/>
      <c r="CI16" s="700"/>
      <c r="CJ16" s="700"/>
      <c r="CK16" s="700"/>
      <c r="CL16" s="700"/>
      <c r="CM16" s="700"/>
      <c r="CN16" s="700"/>
      <c r="CO16" s="700"/>
      <c r="CP16" s="700"/>
      <c r="CQ16" s="701"/>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9"/>
    </row>
    <row r="17" spans="2:133" ht="11.25" customHeight="1">
      <c r="B17" s="662" t="s">
        <v>268</v>
      </c>
      <c r="C17" s="663"/>
      <c r="D17" s="663"/>
      <c r="E17" s="663"/>
      <c r="F17" s="663"/>
      <c r="G17" s="663"/>
      <c r="H17" s="663"/>
      <c r="I17" s="663"/>
      <c r="J17" s="663"/>
      <c r="K17" s="663"/>
      <c r="L17" s="663"/>
      <c r="M17" s="663"/>
      <c r="N17" s="663"/>
      <c r="O17" s="663"/>
      <c r="P17" s="663"/>
      <c r="Q17" s="664"/>
      <c r="R17" s="665">
        <v>79076</v>
      </c>
      <c r="S17" s="666"/>
      <c r="T17" s="666"/>
      <c r="U17" s="666"/>
      <c r="V17" s="666"/>
      <c r="W17" s="666"/>
      <c r="X17" s="666"/>
      <c r="Y17" s="667"/>
      <c r="Z17" s="692">
        <v>0.7</v>
      </c>
      <c r="AA17" s="692"/>
      <c r="AB17" s="692"/>
      <c r="AC17" s="692"/>
      <c r="AD17" s="693">
        <v>79076</v>
      </c>
      <c r="AE17" s="693"/>
      <c r="AF17" s="693"/>
      <c r="AG17" s="693"/>
      <c r="AH17" s="693"/>
      <c r="AI17" s="693"/>
      <c r="AJ17" s="693"/>
      <c r="AK17" s="693"/>
      <c r="AL17" s="668">
        <v>1.5</v>
      </c>
      <c r="AM17" s="669"/>
      <c r="AN17" s="669"/>
      <c r="AO17" s="694"/>
      <c r="AP17" s="662" t="s">
        <v>269</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270</v>
      </c>
      <c r="CE17" s="700"/>
      <c r="CF17" s="700"/>
      <c r="CG17" s="700"/>
      <c r="CH17" s="700"/>
      <c r="CI17" s="700"/>
      <c r="CJ17" s="700"/>
      <c r="CK17" s="700"/>
      <c r="CL17" s="700"/>
      <c r="CM17" s="700"/>
      <c r="CN17" s="700"/>
      <c r="CO17" s="700"/>
      <c r="CP17" s="700"/>
      <c r="CQ17" s="701"/>
      <c r="CR17" s="665">
        <v>891394</v>
      </c>
      <c r="CS17" s="666"/>
      <c r="CT17" s="666"/>
      <c r="CU17" s="666"/>
      <c r="CV17" s="666"/>
      <c r="CW17" s="666"/>
      <c r="CX17" s="666"/>
      <c r="CY17" s="667"/>
      <c r="CZ17" s="692">
        <v>8.3000000000000007</v>
      </c>
      <c r="DA17" s="692"/>
      <c r="DB17" s="692"/>
      <c r="DC17" s="692"/>
      <c r="DD17" s="671" t="s">
        <v>129</v>
      </c>
      <c r="DE17" s="666"/>
      <c r="DF17" s="666"/>
      <c r="DG17" s="666"/>
      <c r="DH17" s="666"/>
      <c r="DI17" s="666"/>
      <c r="DJ17" s="666"/>
      <c r="DK17" s="666"/>
      <c r="DL17" s="666"/>
      <c r="DM17" s="666"/>
      <c r="DN17" s="666"/>
      <c r="DO17" s="666"/>
      <c r="DP17" s="667"/>
      <c r="DQ17" s="671">
        <v>891394</v>
      </c>
      <c r="DR17" s="666"/>
      <c r="DS17" s="666"/>
      <c r="DT17" s="666"/>
      <c r="DU17" s="666"/>
      <c r="DV17" s="666"/>
      <c r="DW17" s="666"/>
      <c r="DX17" s="666"/>
      <c r="DY17" s="666"/>
      <c r="DZ17" s="666"/>
      <c r="EA17" s="666"/>
      <c r="EB17" s="666"/>
      <c r="EC17" s="709"/>
    </row>
    <row r="18" spans="2:133" ht="11.25" customHeight="1">
      <c r="B18" s="662" t="s">
        <v>271</v>
      </c>
      <c r="C18" s="663"/>
      <c r="D18" s="663"/>
      <c r="E18" s="663"/>
      <c r="F18" s="663"/>
      <c r="G18" s="663"/>
      <c r="H18" s="663"/>
      <c r="I18" s="663"/>
      <c r="J18" s="663"/>
      <c r="K18" s="663"/>
      <c r="L18" s="663"/>
      <c r="M18" s="663"/>
      <c r="N18" s="663"/>
      <c r="O18" s="663"/>
      <c r="P18" s="663"/>
      <c r="Q18" s="664"/>
      <c r="R18" s="665">
        <v>50421</v>
      </c>
      <c r="S18" s="666"/>
      <c r="T18" s="666"/>
      <c r="U18" s="666"/>
      <c r="V18" s="666"/>
      <c r="W18" s="666"/>
      <c r="X18" s="666"/>
      <c r="Y18" s="667"/>
      <c r="Z18" s="692">
        <v>0.5</v>
      </c>
      <c r="AA18" s="692"/>
      <c r="AB18" s="692"/>
      <c r="AC18" s="692"/>
      <c r="AD18" s="693">
        <v>50421</v>
      </c>
      <c r="AE18" s="693"/>
      <c r="AF18" s="693"/>
      <c r="AG18" s="693"/>
      <c r="AH18" s="693"/>
      <c r="AI18" s="693"/>
      <c r="AJ18" s="693"/>
      <c r="AK18" s="693"/>
      <c r="AL18" s="668">
        <v>1</v>
      </c>
      <c r="AM18" s="669"/>
      <c r="AN18" s="669"/>
      <c r="AO18" s="694"/>
      <c r="AP18" s="662" t="s">
        <v>272</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273</v>
      </c>
      <c r="CE18" s="700"/>
      <c r="CF18" s="700"/>
      <c r="CG18" s="700"/>
      <c r="CH18" s="700"/>
      <c r="CI18" s="700"/>
      <c r="CJ18" s="700"/>
      <c r="CK18" s="700"/>
      <c r="CL18" s="700"/>
      <c r="CM18" s="700"/>
      <c r="CN18" s="700"/>
      <c r="CO18" s="700"/>
      <c r="CP18" s="700"/>
      <c r="CQ18" s="701"/>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9"/>
    </row>
    <row r="19" spans="2:133" ht="11.25" customHeight="1">
      <c r="B19" s="662" t="s">
        <v>274</v>
      </c>
      <c r="C19" s="663"/>
      <c r="D19" s="663"/>
      <c r="E19" s="663"/>
      <c r="F19" s="663"/>
      <c r="G19" s="663"/>
      <c r="H19" s="663"/>
      <c r="I19" s="663"/>
      <c r="J19" s="663"/>
      <c r="K19" s="663"/>
      <c r="L19" s="663"/>
      <c r="M19" s="663"/>
      <c r="N19" s="663"/>
      <c r="O19" s="663"/>
      <c r="P19" s="663"/>
      <c r="Q19" s="664"/>
      <c r="R19" s="665">
        <v>18853</v>
      </c>
      <c r="S19" s="666"/>
      <c r="T19" s="666"/>
      <c r="U19" s="666"/>
      <c r="V19" s="666"/>
      <c r="W19" s="666"/>
      <c r="X19" s="666"/>
      <c r="Y19" s="667"/>
      <c r="Z19" s="692">
        <v>0.2</v>
      </c>
      <c r="AA19" s="692"/>
      <c r="AB19" s="692"/>
      <c r="AC19" s="692"/>
      <c r="AD19" s="693">
        <v>18853</v>
      </c>
      <c r="AE19" s="693"/>
      <c r="AF19" s="693"/>
      <c r="AG19" s="693"/>
      <c r="AH19" s="693"/>
      <c r="AI19" s="693"/>
      <c r="AJ19" s="693"/>
      <c r="AK19" s="693"/>
      <c r="AL19" s="668">
        <v>0.4</v>
      </c>
      <c r="AM19" s="669"/>
      <c r="AN19" s="669"/>
      <c r="AO19" s="694"/>
      <c r="AP19" s="662" t="s">
        <v>275</v>
      </c>
      <c r="AQ19" s="663"/>
      <c r="AR19" s="663"/>
      <c r="AS19" s="663"/>
      <c r="AT19" s="663"/>
      <c r="AU19" s="663"/>
      <c r="AV19" s="663"/>
      <c r="AW19" s="663"/>
      <c r="AX19" s="663"/>
      <c r="AY19" s="663"/>
      <c r="AZ19" s="663"/>
      <c r="BA19" s="663"/>
      <c r="BB19" s="663"/>
      <c r="BC19" s="663"/>
      <c r="BD19" s="663"/>
      <c r="BE19" s="663"/>
      <c r="BF19" s="664"/>
      <c r="BG19" s="665">
        <v>12446</v>
      </c>
      <c r="BH19" s="666"/>
      <c r="BI19" s="666"/>
      <c r="BJ19" s="666"/>
      <c r="BK19" s="666"/>
      <c r="BL19" s="666"/>
      <c r="BM19" s="666"/>
      <c r="BN19" s="667"/>
      <c r="BO19" s="692">
        <v>0.4</v>
      </c>
      <c r="BP19" s="692"/>
      <c r="BQ19" s="692"/>
      <c r="BR19" s="692"/>
      <c r="BS19" s="693" t="s">
        <v>129</v>
      </c>
      <c r="BT19" s="693"/>
      <c r="BU19" s="693"/>
      <c r="BV19" s="693"/>
      <c r="BW19" s="693"/>
      <c r="BX19" s="693"/>
      <c r="BY19" s="693"/>
      <c r="BZ19" s="693"/>
      <c r="CA19" s="693"/>
      <c r="CB19" s="751"/>
      <c r="CD19" s="699" t="s">
        <v>276</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c r="B20" s="662" t="s">
        <v>277</v>
      </c>
      <c r="C20" s="663"/>
      <c r="D20" s="663"/>
      <c r="E20" s="663"/>
      <c r="F20" s="663"/>
      <c r="G20" s="663"/>
      <c r="H20" s="663"/>
      <c r="I20" s="663"/>
      <c r="J20" s="663"/>
      <c r="K20" s="663"/>
      <c r="L20" s="663"/>
      <c r="M20" s="663"/>
      <c r="N20" s="663"/>
      <c r="O20" s="663"/>
      <c r="P20" s="663"/>
      <c r="Q20" s="664"/>
      <c r="R20" s="665">
        <v>1954</v>
      </c>
      <c r="S20" s="666"/>
      <c r="T20" s="666"/>
      <c r="U20" s="666"/>
      <c r="V20" s="666"/>
      <c r="W20" s="666"/>
      <c r="X20" s="666"/>
      <c r="Y20" s="667"/>
      <c r="Z20" s="692">
        <v>0</v>
      </c>
      <c r="AA20" s="692"/>
      <c r="AB20" s="692"/>
      <c r="AC20" s="692"/>
      <c r="AD20" s="693">
        <v>1954</v>
      </c>
      <c r="AE20" s="693"/>
      <c r="AF20" s="693"/>
      <c r="AG20" s="693"/>
      <c r="AH20" s="693"/>
      <c r="AI20" s="693"/>
      <c r="AJ20" s="693"/>
      <c r="AK20" s="693"/>
      <c r="AL20" s="668">
        <v>0</v>
      </c>
      <c r="AM20" s="669"/>
      <c r="AN20" s="669"/>
      <c r="AO20" s="694"/>
      <c r="AP20" s="662" t="s">
        <v>278</v>
      </c>
      <c r="AQ20" s="663"/>
      <c r="AR20" s="663"/>
      <c r="AS20" s="663"/>
      <c r="AT20" s="663"/>
      <c r="AU20" s="663"/>
      <c r="AV20" s="663"/>
      <c r="AW20" s="663"/>
      <c r="AX20" s="663"/>
      <c r="AY20" s="663"/>
      <c r="AZ20" s="663"/>
      <c r="BA20" s="663"/>
      <c r="BB20" s="663"/>
      <c r="BC20" s="663"/>
      <c r="BD20" s="663"/>
      <c r="BE20" s="663"/>
      <c r="BF20" s="664"/>
      <c r="BG20" s="665">
        <v>12446</v>
      </c>
      <c r="BH20" s="666"/>
      <c r="BI20" s="666"/>
      <c r="BJ20" s="666"/>
      <c r="BK20" s="666"/>
      <c r="BL20" s="666"/>
      <c r="BM20" s="666"/>
      <c r="BN20" s="667"/>
      <c r="BO20" s="692">
        <v>0.4</v>
      </c>
      <c r="BP20" s="692"/>
      <c r="BQ20" s="692"/>
      <c r="BR20" s="692"/>
      <c r="BS20" s="693" t="s">
        <v>129</v>
      </c>
      <c r="BT20" s="693"/>
      <c r="BU20" s="693"/>
      <c r="BV20" s="693"/>
      <c r="BW20" s="693"/>
      <c r="BX20" s="693"/>
      <c r="BY20" s="693"/>
      <c r="BZ20" s="693"/>
      <c r="CA20" s="693"/>
      <c r="CB20" s="751"/>
      <c r="CD20" s="699" t="s">
        <v>279</v>
      </c>
      <c r="CE20" s="700"/>
      <c r="CF20" s="700"/>
      <c r="CG20" s="700"/>
      <c r="CH20" s="700"/>
      <c r="CI20" s="700"/>
      <c r="CJ20" s="700"/>
      <c r="CK20" s="700"/>
      <c r="CL20" s="700"/>
      <c r="CM20" s="700"/>
      <c r="CN20" s="700"/>
      <c r="CO20" s="700"/>
      <c r="CP20" s="700"/>
      <c r="CQ20" s="701"/>
      <c r="CR20" s="665">
        <v>10725945</v>
      </c>
      <c r="CS20" s="666"/>
      <c r="CT20" s="666"/>
      <c r="CU20" s="666"/>
      <c r="CV20" s="666"/>
      <c r="CW20" s="666"/>
      <c r="CX20" s="666"/>
      <c r="CY20" s="667"/>
      <c r="CZ20" s="692">
        <v>100</v>
      </c>
      <c r="DA20" s="692"/>
      <c r="DB20" s="692"/>
      <c r="DC20" s="692"/>
      <c r="DD20" s="671">
        <v>839994</v>
      </c>
      <c r="DE20" s="666"/>
      <c r="DF20" s="666"/>
      <c r="DG20" s="666"/>
      <c r="DH20" s="666"/>
      <c r="DI20" s="666"/>
      <c r="DJ20" s="666"/>
      <c r="DK20" s="666"/>
      <c r="DL20" s="666"/>
      <c r="DM20" s="666"/>
      <c r="DN20" s="666"/>
      <c r="DO20" s="666"/>
      <c r="DP20" s="667"/>
      <c r="DQ20" s="671">
        <v>7466011</v>
      </c>
      <c r="DR20" s="666"/>
      <c r="DS20" s="666"/>
      <c r="DT20" s="666"/>
      <c r="DU20" s="666"/>
      <c r="DV20" s="666"/>
      <c r="DW20" s="666"/>
      <c r="DX20" s="666"/>
      <c r="DY20" s="666"/>
      <c r="DZ20" s="666"/>
      <c r="EA20" s="666"/>
      <c r="EB20" s="666"/>
      <c r="EC20" s="709"/>
    </row>
    <row r="21" spans="2:133" ht="11.25" customHeight="1">
      <c r="B21" s="662" t="s">
        <v>280</v>
      </c>
      <c r="C21" s="663"/>
      <c r="D21" s="663"/>
      <c r="E21" s="663"/>
      <c r="F21" s="663"/>
      <c r="G21" s="663"/>
      <c r="H21" s="663"/>
      <c r="I21" s="663"/>
      <c r="J21" s="663"/>
      <c r="K21" s="663"/>
      <c r="L21" s="663"/>
      <c r="M21" s="663"/>
      <c r="N21" s="663"/>
      <c r="O21" s="663"/>
      <c r="P21" s="663"/>
      <c r="Q21" s="664"/>
      <c r="R21" s="665">
        <v>1369</v>
      </c>
      <c r="S21" s="666"/>
      <c r="T21" s="666"/>
      <c r="U21" s="666"/>
      <c r="V21" s="666"/>
      <c r="W21" s="666"/>
      <c r="X21" s="666"/>
      <c r="Y21" s="667"/>
      <c r="Z21" s="692">
        <v>0</v>
      </c>
      <c r="AA21" s="692"/>
      <c r="AB21" s="692"/>
      <c r="AC21" s="692"/>
      <c r="AD21" s="693">
        <v>1369</v>
      </c>
      <c r="AE21" s="693"/>
      <c r="AF21" s="693"/>
      <c r="AG21" s="693"/>
      <c r="AH21" s="693"/>
      <c r="AI21" s="693"/>
      <c r="AJ21" s="693"/>
      <c r="AK21" s="693"/>
      <c r="AL21" s="668">
        <v>0</v>
      </c>
      <c r="AM21" s="669"/>
      <c r="AN21" s="669"/>
      <c r="AO21" s="694"/>
      <c r="AP21" s="758" t="s">
        <v>281</v>
      </c>
      <c r="AQ21" s="765"/>
      <c r="AR21" s="765"/>
      <c r="AS21" s="765"/>
      <c r="AT21" s="765"/>
      <c r="AU21" s="765"/>
      <c r="AV21" s="765"/>
      <c r="AW21" s="765"/>
      <c r="AX21" s="765"/>
      <c r="AY21" s="765"/>
      <c r="AZ21" s="765"/>
      <c r="BA21" s="765"/>
      <c r="BB21" s="765"/>
      <c r="BC21" s="765"/>
      <c r="BD21" s="765"/>
      <c r="BE21" s="765"/>
      <c r="BF21" s="760"/>
      <c r="BG21" s="665">
        <v>12446</v>
      </c>
      <c r="BH21" s="666"/>
      <c r="BI21" s="666"/>
      <c r="BJ21" s="666"/>
      <c r="BK21" s="666"/>
      <c r="BL21" s="666"/>
      <c r="BM21" s="666"/>
      <c r="BN21" s="667"/>
      <c r="BO21" s="692">
        <v>0.4</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282</v>
      </c>
      <c r="C22" s="729"/>
      <c r="D22" s="729"/>
      <c r="E22" s="729"/>
      <c r="F22" s="729"/>
      <c r="G22" s="729"/>
      <c r="H22" s="729"/>
      <c r="I22" s="729"/>
      <c r="J22" s="729"/>
      <c r="K22" s="729"/>
      <c r="L22" s="729"/>
      <c r="M22" s="729"/>
      <c r="N22" s="729"/>
      <c r="O22" s="729"/>
      <c r="P22" s="729"/>
      <c r="Q22" s="730"/>
      <c r="R22" s="665">
        <v>28245</v>
      </c>
      <c r="S22" s="666"/>
      <c r="T22" s="666"/>
      <c r="U22" s="666"/>
      <c r="V22" s="666"/>
      <c r="W22" s="666"/>
      <c r="X22" s="666"/>
      <c r="Y22" s="667"/>
      <c r="Z22" s="692">
        <v>0.3</v>
      </c>
      <c r="AA22" s="692"/>
      <c r="AB22" s="692"/>
      <c r="AC22" s="692"/>
      <c r="AD22" s="693">
        <v>28245</v>
      </c>
      <c r="AE22" s="693"/>
      <c r="AF22" s="693"/>
      <c r="AG22" s="693"/>
      <c r="AH22" s="693"/>
      <c r="AI22" s="693"/>
      <c r="AJ22" s="693"/>
      <c r="AK22" s="693"/>
      <c r="AL22" s="668">
        <v>0.5</v>
      </c>
      <c r="AM22" s="669"/>
      <c r="AN22" s="669"/>
      <c r="AO22" s="694"/>
      <c r="AP22" s="758" t="s">
        <v>283</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285</v>
      </c>
      <c r="C23" s="663"/>
      <c r="D23" s="663"/>
      <c r="E23" s="663"/>
      <c r="F23" s="663"/>
      <c r="G23" s="663"/>
      <c r="H23" s="663"/>
      <c r="I23" s="663"/>
      <c r="J23" s="663"/>
      <c r="K23" s="663"/>
      <c r="L23" s="663"/>
      <c r="M23" s="663"/>
      <c r="N23" s="663"/>
      <c r="O23" s="663"/>
      <c r="P23" s="663"/>
      <c r="Q23" s="664"/>
      <c r="R23" s="665">
        <v>2276657</v>
      </c>
      <c r="S23" s="666"/>
      <c r="T23" s="666"/>
      <c r="U23" s="666"/>
      <c r="V23" s="666"/>
      <c r="W23" s="666"/>
      <c r="X23" s="666"/>
      <c r="Y23" s="667"/>
      <c r="Z23" s="692">
        <v>20.399999999999999</v>
      </c>
      <c r="AA23" s="692"/>
      <c r="AB23" s="692"/>
      <c r="AC23" s="692"/>
      <c r="AD23" s="693">
        <v>1503975</v>
      </c>
      <c r="AE23" s="693"/>
      <c r="AF23" s="693"/>
      <c r="AG23" s="693"/>
      <c r="AH23" s="693"/>
      <c r="AI23" s="693"/>
      <c r="AJ23" s="693"/>
      <c r="AK23" s="693"/>
      <c r="AL23" s="668">
        <v>29.3</v>
      </c>
      <c r="AM23" s="669"/>
      <c r="AN23" s="669"/>
      <c r="AO23" s="694"/>
      <c r="AP23" s="758" t="s">
        <v>286</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226</v>
      </c>
      <c r="CE23" s="768"/>
      <c r="CF23" s="768"/>
      <c r="CG23" s="768"/>
      <c r="CH23" s="768"/>
      <c r="CI23" s="768"/>
      <c r="CJ23" s="768"/>
      <c r="CK23" s="768"/>
      <c r="CL23" s="768"/>
      <c r="CM23" s="768"/>
      <c r="CN23" s="768"/>
      <c r="CO23" s="768"/>
      <c r="CP23" s="768"/>
      <c r="CQ23" s="769"/>
      <c r="CR23" s="767" t="s">
        <v>287</v>
      </c>
      <c r="CS23" s="768"/>
      <c r="CT23" s="768"/>
      <c r="CU23" s="768"/>
      <c r="CV23" s="768"/>
      <c r="CW23" s="768"/>
      <c r="CX23" s="768"/>
      <c r="CY23" s="769"/>
      <c r="CZ23" s="767" t="s">
        <v>288</v>
      </c>
      <c r="DA23" s="768"/>
      <c r="DB23" s="768"/>
      <c r="DC23" s="769"/>
      <c r="DD23" s="767" t="s">
        <v>289</v>
      </c>
      <c r="DE23" s="768"/>
      <c r="DF23" s="768"/>
      <c r="DG23" s="768"/>
      <c r="DH23" s="768"/>
      <c r="DI23" s="768"/>
      <c r="DJ23" s="768"/>
      <c r="DK23" s="769"/>
      <c r="DL23" s="776" t="s">
        <v>290</v>
      </c>
      <c r="DM23" s="777"/>
      <c r="DN23" s="777"/>
      <c r="DO23" s="777"/>
      <c r="DP23" s="777"/>
      <c r="DQ23" s="777"/>
      <c r="DR23" s="777"/>
      <c r="DS23" s="777"/>
      <c r="DT23" s="777"/>
      <c r="DU23" s="777"/>
      <c r="DV23" s="778"/>
      <c r="DW23" s="767" t="s">
        <v>291</v>
      </c>
      <c r="DX23" s="768"/>
      <c r="DY23" s="768"/>
      <c r="DZ23" s="768"/>
      <c r="EA23" s="768"/>
      <c r="EB23" s="768"/>
      <c r="EC23" s="769"/>
    </row>
    <row r="24" spans="2:133" ht="11.25" customHeight="1">
      <c r="B24" s="662" t="s">
        <v>292</v>
      </c>
      <c r="C24" s="663"/>
      <c r="D24" s="663"/>
      <c r="E24" s="663"/>
      <c r="F24" s="663"/>
      <c r="G24" s="663"/>
      <c r="H24" s="663"/>
      <c r="I24" s="663"/>
      <c r="J24" s="663"/>
      <c r="K24" s="663"/>
      <c r="L24" s="663"/>
      <c r="M24" s="663"/>
      <c r="N24" s="663"/>
      <c r="O24" s="663"/>
      <c r="P24" s="663"/>
      <c r="Q24" s="664"/>
      <c r="R24" s="665">
        <v>1503975</v>
      </c>
      <c r="S24" s="666"/>
      <c r="T24" s="666"/>
      <c r="U24" s="666"/>
      <c r="V24" s="666"/>
      <c r="W24" s="666"/>
      <c r="X24" s="666"/>
      <c r="Y24" s="667"/>
      <c r="Z24" s="692">
        <v>13.5</v>
      </c>
      <c r="AA24" s="692"/>
      <c r="AB24" s="692"/>
      <c r="AC24" s="692"/>
      <c r="AD24" s="693">
        <v>1503975</v>
      </c>
      <c r="AE24" s="693"/>
      <c r="AF24" s="693"/>
      <c r="AG24" s="693"/>
      <c r="AH24" s="693"/>
      <c r="AI24" s="693"/>
      <c r="AJ24" s="693"/>
      <c r="AK24" s="693"/>
      <c r="AL24" s="668">
        <v>29.3</v>
      </c>
      <c r="AM24" s="669"/>
      <c r="AN24" s="669"/>
      <c r="AO24" s="694"/>
      <c r="AP24" s="758" t="s">
        <v>293</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294</v>
      </c>
      <c r="CE24" s="722"/>
      <c r="CF24" s="722"/>
      <c r="CG24" s="722"/>
      <c r="CH24" s="722"/>
      <c r="CI24" s="722"/>
      <c r="CJ24" s="722"/>
      <c r="CK24" s="722"/>
      <c r="CL24" s="722"/>
      <c r="CM24" s="722"/>
      <c r="CN24" s="722"/>
      <c r="CO24" s="722"/>
      <c r="CP24" s="722"/>
      <c r="CQ24" s="723"/>
      <c r="CR24" s="718">
        <v>4073010</v>
      </c>
      <c r="CS24" s="719"/>
      <c r="CT24" s="719"/>
      <c r="CU24" s="719"/>
      <c r="CV24" s="719"/>
      <c r="CW24" s="719"/>
      <c r="CX24" s="719"/>
      <c r="CY24" s="762"/>
      <c r="CZ24" s="763">
        <v>38</v>
      </c>
      <c r="DA24" s="738"/>
      <c r="DB24" s="738"/>
      <c r="DC24" s="766"/>
      <c r="DD24" s="761">
        <v>2690104</v>
      </c>
      <c r="DE24" s="719"/>
      <c r="DF24" s="719"/>
      <c r="DG24" s="719"/>
      <c r="DH24" s="719"/>
      <c r="DI24" s="719"/>
      <c r="DJ24" s="719"/>
      <c r="DK24" s="762"/>
      <c r="DL24" s="761">
        <v>2635894</v>
      </c>
      <c r="DM24" s="719"/>
      <c r="DN24" s="719"/>
      <c r="DO24" s="719"/>
      <c r="DP24" s="719"/>
      <c r="DQ24" s="719"/>
      <c r="DR24" s="719"/>
      <c r="DS24" s="719"/>
      <c r="DT24" s="719"/>
      <c r="DU24" s="719"/>
      <c r="DV24" s="762"/>
      <c r="DW24" s="763">
        <v>48.8</v>
      </c>
      <c r="DX24" s="738"/>
      <c r="DY24" s="738"/>
      <c r="DZ24" s="738"/>
      <c r="EA24" s="738"/>
      <c r="EB24" s="738"/>
      <c r="EC24" s="764"/>
    </row>
    <row r="25" spans="2:133" ht="11.25" customHeight="1">
      <c r="B25" s="662" t="s">
        <v>295</v>
      </c>
      <c r="C25" s="663"/>
      <c r="D25" s="663"/>
      <c r="E25" s="663"/>
      <c r="F25" s="663"/>
      <c r="G25" s="663"/>
      <c r="H25" s="663"/>
      <c r="I25" s="663"/>
      <c r="J25" s="663"/>
      <c r="K25" s="663"/>
      <c r="L25" s="663"/>
      <c r="M25" s="663"/>
      <c r="N25" s="663"/>
      <c r="O25" s="663"/>
      <c r="P25" s="663"/>
      <c r="Q25" s="664"/>
      <c r="R25" s="665">
        <v>431909</v>
      </c>
      <c r="S25" s="666"/>
      <c r="T25" s="666"/>
      <c r="U25" s="666"/>
      <c r="V25" s="666"/>
      <c r="W25" s="666"/>
      <c r="X25" s="666"/>
      <c r="Y25" s="667"/>
      <c r="Z25" s="692">
        <v>3.9</v>
      </c>
      <c r="AA25" s="692"/>
      <c r="AB25" s="692"/>
      <c r="AC25" s="692"/>
      <c r="AD25" s="693" t="s">
        <v>129</v>
      </c>
      <c r="AE25" s="693"/>
      <c r="AF25" s="693"/>
      <c r="AG25" s="693"/>
      <c r="AH25" s="693"/>
      <c r="AI25" s="693"/>
      <c r="AJ25" s="693"/>
      <c r="AK25" s="693"/>
      <c r="AL25" s="668" t="s">
        <v>129</v>
      </c>
      <c r="AM25" s="669"/>
      <c r="AN25" s="669"/>
      <c r="AO25" s="694"/>
      <c r="AP25" s="758" t="s">
        <v>296</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297</v>
      </c>
      <c r="CE25" s="700"/>
      <c r="CF25" s="700"/>
      <c r="CG25" s="700"/>
      <c r="CH25" s="700"/>
      <c r="CI25" s="700"/>
      <c r="CJ25" s="700"/>
      <c r="CK25" s="700"/>
      <c r="CL25" s="700"/>
      <c r="CM25" s="700"/>
      <c r="CN25" s="700"/>
      <c r="CO25" s="700"/>
      <c r="CP25" s="700"/>
      <c r="CQ25" s="701"/>
      <c r="CR25" s="665">
        <v>1542139</v>
      </c>
      <c r="CS25" s="676"/>
      <c r="CT25" s="676"/>
      <c r="CU25" s="676"/>
      <c r="CV25" s="676"/>
      <c r="CW25" s="676"/>
      <c r="CX25" s="676"/>
      <c r="CY25" s="677"/>
      <c r="CZ25" s="668">
        <v>14.4</v>
      </c>
      <c r="DA25" s="678"/>
      <c r="DB25" s="678"/>
      <c r="DC25" s="679"/>
      <c r="DD25" s="671">
        <v>1455040</v>
      </c>
      <c r="DE25" s="676"/>
      <c r="DF25" s="676"/>
      <c r="DG25" s="676"/>
      <c r="DH25" s="676"/>
      <c r="DI25" s="676"/>
      <c r="DJ25" s="676"/>
      <c r="DK25" s="677"/>
      <c r="DL25" s="671">
        <v>1418053</v>
      </c>
      <c r="DM25" s="676"/>
      <c r="DN25" s="676"/>
      <c r="DO25" s="676"/>
      <c r="DP25" s="676"/>
      <c r="DQ25" s="676"/>
      <c r="DR25" s="676"/>
      <c r="DS25" s="676"/>
      <c r="DT25" s="676"/>
      <c r="DU25" s="676"/>
      <c r="DV25" s="677"/>
      <c r="DW25" s="668">
        <v>26.3</v>
      </c>
      <c r="DX25" s="678"/>
      <c r="DY25" s="678"/>
      <c r="DZ25" s="678"/>
      <c r="EA25" s="678"/>
      <c r="EB25" s="678"/>
      <c r="EC25" s="710"/>
    </row>
    <row r="26" spans="2:133" ht="11.25" customHeight="1">
      <c r="B26" s="662" t="s">
        <v>298</v>
      </c>
      <c r="C26" s="663"/>
      <c r="D26" s="663"/>
      <c r="E26" s="663"/>
      <c r="F26" s="663"/>
      <c r="G26" s="663"/>
      <c r="H26" s="663"/>
      <c r="I26" s="663"/>
      <c r="J26" s="663"/>
      <c r="K26" s="663"/>
      <c r="L26" s="663"/>
      <c r="M26" s="663"/>
      <c r="N26" s="663"/>
      <c r="O26" s="663"/>
      <c r="P26" s="663"/>
      <c r="Q26" s="664"/>
      <c r="R26" s="665">
        <v>340773</v>
      </c>
      <c r="S26" s="666"/>
      <c r="T26" s="666"/>
      <c r="U26" s="666"/>
      <c r="V26" s="666"/>
      <c r="W26" s="666"/>
      <c r="X26" s="666"/>
      <c r="Y26" s="667"/>
      <c r="Z26" s="692">
        <v>3.1</v>
      </c>
      <c r="AA26" s="692"/>
      <c r="AB26" s="692"/>
      <c r="AC26" s="692"/>
      <c r="AD26" s="693" t="s">
        <v>129</v>
      </c>
      <c r="AE26" s="693"/>
      <c r="AF26" s="693"/>
      <c r="AG26" s="693"/>
      <c r="AH26" s="693"/>
      <c r="AI26" s="693"/>
      <c r="AJ26" s="693"/>
      <c r="AK26" s="693"/>
      <c r="AL26" s="668" t="s">
        <v>129</v>
      </c>
      <c r="AM26" s="669"/>
      <c r="AN26" s="669"/>
      <c r="AO26" s="694"/>
      <c r="AP26" s="758" t="s">
        <v>299</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300</v>
      </c>
      <c r="CE26" s="700"/>
      <c r="CF26" s="700"/>
      <c r="CG26" s="700"/>
      <c r="CH26" s="700"/>
      <c r="CI26" s="700"/>
      <c r="CJ26" s="700"/>
      <c r="CK26" s="700"/>
      <c r="CL26" s="700"/>
      <c r="CM26" s="700"/>
      <c r="CN26" s="700"/>
      <c r="CO26" s="700"/>
      <c r="CP26" s="700"/>
      <c r="CQ26" s="701"/>
      <c r="CR26" s="665">
        <v>850220</v>
      </c>
      <c r="CS26" s="666"/>
      <c r="CT26" s="666"/>
      <c r="CU26" s="666"/>
      <c r="CV26" s="666"/>
      <c r="CW26" s="666"/>
      <c r="CX26" s="666"/>
      <c r="CY26" s="667"/>
      <c r="CZ26" s="668">
        <v>7.9</v>
      </c>
      <c r="DA26" s="678"/>
      <c r="DB26" s="678"/>
      <c r="DC26" s="679"/>
      <c r="DD26" s="671">
        <v>787978</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c r="B27" s="662" t="s">
        <v>301</v>
      </c>
      <c r="C27" s="663"/>
      <c r="D27" s="663"/>
      <c r="E27" s="663"/>
      <c r="F27" s="663"/>
      <c r="G27" s="663"/>
      <c r="H27" s="663"/>
      <c r="I27" s="663"/>
      <c r="J27" s="663"/>
      <c r="K27" s="663"/>
      <c r="L27" s="663"/>
      <c r="M27" s="663"/>
      <c r="N27" s="663"/>
      <c r="O27" s="663"/>
      <c r="P27" s="663"/>
      <c r="Q27" s="664"/>
      <c r="R27" s="665">
        <v>5907576</v>
      </c>
      <c r="S27" s="666"/>
      <c r="T27" s="666"/>
      <c r="U27" s="666"/>
      <c r="V27" s="666"/>
      <c r="W27" s="666"/>
      <c r="X27" s="666"/>
      <c r="Y27" s="667"/>
      <c r="Z27" s="692">
        <v>53</v>
      </c>
      <c r="AA27" s="692"/>
      <c r="AB27" s="692"/>
      <c r="AC27" s="692"/>
      <c r="AD27" s="693">
        <v>5134894</v>
      </c>
      <c r="AE27" s="693"/>
      <c r="AF27" s="693"/>
      <c r="AG27" s="693"/>
      <c r="AH27" s="693"/>
      <c r="AI27" s="693"/>
      <c r="AJ27" s="693"/>
      <c r="AK27" s="693"/>
      <c r="AL27" s="668">
        <v>99.900001525878906</v>
      </c>
      <c r="AM27" s="669"/>
      <c r="AN27" s="669"/>
      <c r="AO27" s="694"/>
      <c r="AP27" s="662" t="s">
        <v>302</v>
      </c>
      <c r="AQ27" s="663"/>
      <c r="AR27" s="663"/>
      <c r="AS27" s="663"/>
      <c r="AT27" s="663"/>
      <c r="AU27" s="663"/>
      <c r="AV27" s="663"/>
      <c r="AW27" s="663"/>
      <c r="AX27" s="663"/>
      <c r="AY27" s="663"/>
      <c r="AZ27" s="663"/>
      <c r="BA27" s="663"/>
      <c r="BB27" s="663"/>
      <c r="BC27" s="663"/>
      <c r="BD27" s="663"/>
      <c r="BE27" s="663"/>
      <c r="BF27" s="664"/>
      <c r="BG27" s="665">
        <v>2900907</v>
      </c>
      <c r="BH27" s="666"/>
      <c r="BI27" s="666"/>
      <c r="BJ27" s="666"/>
      <c r="BK27" s="666"/>
      <c r="BL27" s="666"/>
      <c r="BM27" s="666"/>
      <c r="BN27" s="667"/>
      <c r="BO27" s="692">
        <v>100</v>
      </c>
      <c r="BP27" s="692"/>
      <c r="BQ27" s="692"/>
      <c r="BR27" s="692"/>
      <c r="BS27" s="693">
        <v>146056</v>
      </c>
      <c r="BT27" s="693"/>
      <c r="BU27" s="693"/>
      <c r="BV27" s="693"/>
      <c r="BW27" s="693"/>
      <c r="BX27" s="693"/>
      <c r="BY27" s="693"/>
      <c r="BZ27" s="693"/>
      <c r="CA27" s="693"/>
      <c r="CB27" s="751"/>
      <c r="CD27" s="699" t="s">
        <v>303</v>
      </c>
      <c r="CE27" s="700"/>
      <c r="CF27" s="700"/>
      <c r="CG27" s="700"/>
      <c r="CH27" s="700"/>
      <c r="CI27" s="700"/>
      <c r="CJ27" s="700"/>
      <c r="CK27" s="700"/>
      <c r="CL27" s="700"/>
      <c r="CM27" s="700"/>
      <c r="CN27" s="700"/>
      <c r="CO27" s="700"/>
      <c r="CP27" s="700"/>
      <c r="CQ27" s="701"/>
      <c r="CR27" s="665">
        <v>1639477</v>
      </c>
      <c r="CS27" s="676"/>
      <c r="CT27" s="676"/>
      <c r="CU27" s="676"/>
      <c r="CV27" s="676"/>
      <c r="CW27" s="676"/>
      <c r="CX27" s="676"/>
      <c r="CY27" s="677"/>
      <c r="CZ27" s="668">
        <v>15.3</v>
      </c>
      <c r="DA27" s="678"/>
      <c r="DB27" s="678"/>
      <c r="DC27" s="679"/>
      <c r="DD27" s="671">
        <v>343670</v>
      </c>
      <c r="DE27" s="676"/>
      <c r="DF27" s="676"/>
      <c r="DG27" s="676"/>
      <c r="DH27" s="676"/>
      <c r="DI27" s="676"/>
      <c r="DJ27" s="676"/>
      <c r="DK27" s="677"/>
      <c r="DL27" s="671">
        <v>326447</v>
      </c>
      <c r="DM27" s="676"/>
      <c r="DN27" s="676"/>
      <c r="DO27" s="676"/>
      <c r="DP27" s="676"/>
      <c r="DQ27" s="676"/>
      <c r="DR27" s="676"/>
      <c r="DS27" s="676"/>
      <c r="DT27" s="676"/>
      <c r="DU27" s="676"/>
      <c r="DV27" s="677"/>
      <c r="DW27" s="668">
        <v>6</v>
      </c>
      <c r="DX27" s="678"/>
      <c r="DY27" s="678"/>
      <c r="DZ27" s="678"/>
      <c r="EA27" s="678"/>
      <c r="EB27" s="678"/>
      <c r="EC27" s="710"/>
    </row>
    <row r="28" spans="2:133" ht="11.25" customHeight="1">
      <c r="B28" s="662" t="s">
        <v>304</v>
      </c>
      <c r="C28" s="663"/>
      <c r="D28" s="663"/>
      <c r="E28" s="663"/>
      <c r="F28" s="663"/>
      <c r="G28" s="663"/>
      <c r="H28" s="663"/>
      <c r="I28" s="663"/>
      <c r="J28" s="663"/>
      <c r="K28" s="663"/>
      <c r="L28" s="663"/>
      <c r="M28" s="663"/>
      <c r="N28" s="663"/>
      <c r="O28" s="663"/>
      <c r="P28" s="663"/>
      <c r="Q28" s="664"/>
      <c r="R28" s="665">
        <v>2807</v>
      </c>
      <c r="S28" s="666"/>
      <c r="T28" s="666"/>
      <c r="U28" s="666"/>
      <c r="V28" s="666"/>
      <c r="W28" s="666"/>
      <c r="X28" s="666"/>
      <c r="Y28" s="667"/>
      <c r="Z28" s="692">
        <v>0</v>
      </c>
      <c r="AA28" s="692"/>
      <c r="AB28" s="692"/>
      <c r="AC28" s="692"/>
      <c r="AD28" s="693">
        <v>2807</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305</v>
      </c>
      <c r="CE28" s="700"/>
      <c r="CF28" s="700"/>
      <c r="CG28" s="700"/>
      <c r="CH28" s="700"/>
      <c r="CI28" s="700"/>
      <c r="CJ28" s="700"/>
      <c r="CK28" s="700"/>
      <c r="CL28" s="700"/>
      <c r="CM28" s="700"/>
      <c r="CN28" s="700"/>
      <c r="CO28" s="700"/>
      <c r="CP28" s="700"/>
      <c r="CQ28" s="701"/>
      <c r="CR28" s="665">
        <v>891394</v>
      </c>
      <c r="CS28" s="666"/>
      <c r="CT28" s="666"/>
      <c r="CU28" s="666"/>
      <c r="CV28" s="666"/>
      <c r="CW28" s="666"/>
      <c r="CX28" s="666"/>
      <c r="CY28" s="667"/>
      <c r="CZ28" s="668">
        <v>8.3000000000000007</v>
      </c>
      <c r="DA28" s="678"/>
      <c r="DB28" s="678"/>
      <c r="DC28" s="679"/>
      <c r="DD28" s="671">
        <v>891394</v>
      </c>
      <c r="DE28" s="666"/>
      <c r="DF28" s="666"/>
      <c r="DG28" s="666"/>
      <c r="DH28" s="666"/>
      <c r="DI28" s="666"/>
      <c r="DJ28" s="666"/>
      <c r="DK28" s="667"/>
      <c r="DL28" s="671">
        <v>891394</v>
      </c>
      <c r="DM28" s="666"/>
      <c r="DN28" s="666"/>
      <c r="DO28" s="666"/>
      <c r="DP28" s="666"/>
      <c r="DQ28" s="666"/>
      <c r="DR28" s="666"/>
      <c r="DS28" s="666"/>
      <c r="DT28" s="666"/>
      <c r="DU28" s="666"/>
      <c r="DV28" s="667"/>
      <c r="DW28" s="668">
        <v>16.5</v>
      </c>
      <c r="DX28" s="678"/>
      <c r="DY28" s="678"/>
      <c r="DZ28" s="678"/>
      <c r="EA28" s="678"/>
      <c r="EB28" s="678"/>
      <c r="EC28" s="710"/>
    </row>
    <row r="29" spans="2:133" ht="11.25" customHeight="1">
      <c r="B29" s="662" t="s">
        <v>306</v>
      </c>
      <c r="C29" s="663"/>
      <c r="D29" s="663"/>
      <c r="E29" s="663"/>
      <c r="F29" s="663"/>
      <c r="G29" s="663"/>
      <c r="H29" s="663"/>
      <c r="I29" s="663"/>
      <c r="J29" s="663"/>
      <c r="K29" s="663"/>
      <c r="L29" s="663"/>
      <c r="M29" s="663"/>
      <c r="N29" s="663"/>
      <c r="O29" s="663"/>
      <c r="P29" s="663"/>
      <c r="Q29" s="664"/>
      <c r="R29" s="665">
        <v>27909</v>
      </c>
      <c r="S29" s="666"/>
      <c r="T29" s="666"/>
      <c r="U29" s="666"/>
      <c r="V29" s="666"/>
      <c r="W29" s="666"/>
      <c r="X29" s="666"/>
      <c r="Y29" s="667"/>
      <c r="Z29" s="692">
        <v>0.3</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307</v>
      </c>
      <c r="CE29" s="753"/>
      <c r="CF29" s="699" t="s">
        <v>70</v>
      </c>
      <c r="CG29" s="700"/>
      <c r="CH29" s="700"/>
      <c r="CI29" s="700"/>
      <c r="CJ29" s="700"/>
      <c r="CK29" s="700"/>
      <c r="CL29" s="700"/>
      <c r="CM29" s="700"/>
      <c r="CN29" s="700"/>
      <c r="CO29" s="700"/>
      <c r="CP29" s="700"/>
      <c r="CQ29" s="701"/>
      <c r="CR29" s="665">
        <v>891394</v>
      </c>
      <c r="CS29" s="676"/>
      <c r="CT29" s="676"/>
      <c r="CU29" s="676"/>
      <c r="CV29" s="676"/>
      <c r="CW29" s="676"/>
      <c r="CX29" s="676"/>
      <c r="CY29" s="677"/>
      <c r="CZ29" s="668">
        <v>8.3000000000000007</v>
      </c>
      <c r="DA29" s="678"/>
      <c r="DB29" s="678"/>
      <c r="DC29" s="679"/>
      <c r="DD29" s="671">
        <v>891394</v>
      </c>
      <c r="DE29" s="676"/>
      <c r="DF29" s="676"/>
      <c r="DG29" s="676"/>
      <c r="DH29" s="676"/>
      <c r="DI29" s="676"/>
      <c r="DJ29" s="676"/>
      <c r="DK29" s="677"/>
      <c r="DL29" s="671">
        <v>891394</v>
      </c>
      <c r="DM29" s="676"/>
      <c r="DN29" s="676"/>
      <c r="DO29" s="676"/>
      <c r="DP29" s="676"/>
      <c r="DQ29" s="676"/>
      <c r="DR29" s="676"/>
      <c r="DS29" s="676"/>
      <c r="DT29" s="676"/>
      <c r="DU29" s="676"/>
      <c r="DV29" s="677"/>
      <c r="DW29" s="668">
        <v>16.5</v>
      </c>
      <c r="DX29" s="678"/>
      <c r="DY29" s="678"/>
      <c r="DZ29" s="678"/>
      <c r="EA29" s="678"/>
      <c r="EB29" s="678"/>
      <c r="EC29" s="710"/>
    </row>
    <row r="30" spans="2:133" ht="11.25" customHeight="1">
      <c r="B30" s="662" t="s">
        <v>308</v>
      </c>
      <c r="C30" s="663"/>
      <c r="D30" s="663"/>
      <c r="E30" s="663"/>
      <c r="F30" s="663"/>
      <c r="G30" s="663"/>
      <c r="H30" s="663"/>
      <c r="I30" s="663"/>
      <c r="J30" s="663"/>
      <c r="K30" s="663"/>
      <c r="L30" s="663"/>
      <c r="M30" s="663"/>
      <c r="N30" s="663"/>
      <c r="O30" s="663"/>
      <c r="P30" s="663"/>
      <c r="Q30" s="664"/>
      <c r="R30" s="665">
        <v>23223</v>
      </c>
      <c r="S30" s="666"/>
      <c r="T30" s="666"/>
      <c r="U30" s="666"/>
      <c r="V30" s="666"/>
      <c r="W30" s="666"/>
      <c r="X30" s="666"/>
      <c r="Y30" s="667"/>
      <c r="Z30" s="692">
        <v>0.2</v>
      </c>
      <c r="AA30" s="692"/>
      <c r="AB30" s="692"/>
      <c r="AC30" s="692"/>
      <c r="AD30" s="693" t="s">
        <v>129</v>
      </c>
      <c r="AE30" s="693"/>
      <c r="AF30" s="693"/>
      <c r="AG30" s="693"/>
      <c r="AH30" s="693"/>
      <c r="AI30" s="693"/>
      <c r="AJ30" s="693"/>
      <c r="AK30" s="693"/>
      <c r="AL30" s="668" t="s">
        <v>129</v>
      </c>
      <c r="AM30" s="669"/>
      <c r="AN30" s="669"/>
      <c r="AO30" s="694"/>
      <c r="AP30" s="724" t="s">
        <v>226</v>
      </c>
      <c r="AQ30" s="725"/>
      <c r="AR30" s="725"/>
      <c r="AS30" s="725"/>
      <c r="AT30" s="725"/>
      <c r="AU30" s="725"/>
      <c r="AV30" s="725"/>
      <c r="AW30" s="725"/>
      <c r="AX30" s="725"/>
      <c r="AY30" s="725"/>
      <c r="AZ30" s="725"/>
      <c r="BA30" s="725"/>
      <c r="BB30" s="725"/>
      <c r="BC30" s="725"/>
      <c r="BD30" s="725"/>
      <c r="BE30" s="725"/>
      <c r="BF30" s="726"/>
      <c r="BG30" s="724" t="s">
        <v>309</v>
      </c>
      <c r="BH30" s="749"/>
      <c r="BI30" s="749"/>
      <c r="BJ30" s="749"/>
      <c r="BK30" s="749"/>
      <c r="BL30" s="749"/>
      <c r="BM30" s="749"/>
      <c r="BN30" s="749"/>
      <c r="BO30" s="749"/>
      <c r="BP30" s="749"/>
      <c r="BQ30" s="750"/>
      <c r="BR30" s="724" t="s">
        <v>310</v>
      </c>
      <c r="BS30" s="749"/>
      <c r="BT30" s="749"/>
      <c r="BU30" s="749"/>
      <c r="BV30" s="749"/>
      <c r="BW30" s="749"/>
      <c r="BX30" s="749"/>
      <c r="BY30" s="749"/>
      <c r="BZ30" s="749"/>
      <c r="CA30" s="749"/>
      <c r="CB30" s="750"/>
      <c r="CD30" s="754"/>
      <c r="CE30" s="755"/>
      <c r="CF30" s="699" t="s">
        <v>311</v>
      </c>
      <c r="CG30" s="700"/>
      <c r="CH30" s="700"/>
      <c r="CI30" s="700"/>
      <c r="CJ30" s="700"/>
      <c r="CK30" s="700"/>
      <c r="CL30" s="700"/>
      <c r="CM30" s="700"/>
      <c r="CN30" s="700"/>
      <c r="CO30" s="700"/>
      <c r="CP30" s="700"/>
      <c r="CQ30" s="701"/>
      <c r="CR30" s="665">
        <v>858080</v>
      </c>
      <c r="CS30" s="666"/>
      <c r="CT30" s="666"/>
      <c r="CU30" s="666"/>
      <c r="CV30" s="666"/>
      <c r="CW30" s="666"/>
      <c r="CX30" s="666"/>
      <c r="CY30" s="667"/>
      <c r="CZ30" s="668">
        <v>8</v>
      </c>
      <c r="DA30" s="678"/>
      <c r="DB30" s="678"/>
      <c r="DC30" s="679"/>
      <c r="DD30" s="671">
        <v>858080</v>
      </c>
      <c r="DE30" s="666"/>
      <c r="DF30" s="666"/>
      <c r="DG30" s="666"/>
      <c r="DH30" s="666"/>
      <c r="DI30" s="666"/>
      <c r="DJ30" s="666"/>
      <c r="DK30" s="667"/>
      <c r="DL30" s="671">
        <v>858080</v>
      </c>
      <c r="DM30" s="666"/>
      <c r="DN30" s="666"/>
      <c r="DO30" s="666"/>
      <c r="DP30" s="666"/>
      <c r="DQ30" s="666"/>
      <c r="DR30" s="666"/>
      <c r="DS30" s="666"/>
      <c r="DT30" s="666"/>
      <c r="DU30" s="666"/>
      <c r="DV30" s="667"/>
      <c r="DW30" s="668">
        <v>15.9</v>
      </c>
      <c r="DX30" s="678"/>
      <c r="DY30" s="678"/>
      <c r="DZ30" s="678"/>
      <c r="EA30" s="678"/>
      <c r="EB30" s="678"/>
      <c r="EC30" s="710"/>
    </row>
    <row r="31" spans="2:133" ht="11.25" customHeight="1">
      <c r="B31" s="662" t="s">
        <v>312</v>
      </c>
      <c r="C31" s="663"/>
      <c r="D31" s="663"/>
      <c r="E31" s="663"/>
      <c r="F31" s="663"/>
      <c r="G31" s="663"/>
      <c r="H31" s="663"/>
      <c r="I31" s="663"/>
      <c r="J31" s="663"/>
      <c r="K31" s="663"/>
      <c r="L31" s="663"/>
      <c r="M31" s="663"/>
      <c r="N31" s="663"/>
      <c r="O31" s="663"/>
      <c r="P31" s="663"/>
      <c r="Q31" s="664"/>
      <c r="R31" s="665">
        <v>7876</v>
      </c>
      <c r="S31" s="666"/>
      <c r="T31" s="666"/>
      <c r="U31" s="666"/>
      <c r="V31" s="666"/>
      <c r="W31" s="666"/>
      <c r="X31" s="666"/>
      <c r="Y31" s="667"/>
      <c r="Z31" s="692">
        <v>0.1</v>
      </c>
      <c r="AA31" s="692"/>
      <c r="AB31" s="692"/>
      <c r="AC31" s="692"/>
      <c r="AD31" s="693" t="s">
        <v>129</v>
      </c>
      <c r="AE31" s="693"/>
      <c r="AF31" s="693"/>
      <c r="AG31" s="693"/>
      <c r="AH31" s="693"/>
      <c r="AI31" s="693"/>
      <c r="AJ31" s="693"/>
      <c r="AK31" s="693"/>
      <c r="AL31" s="668" t="s">
        <v>129</v>
      </c>
      <c r="AM31" s="669"/>
      <c r="AN31" s="669"/>
      <c r="AO31" s="694"/>
      <c r="AP31" s="740" t="s">
        <v>313</v>
      </c>
      <c r="AQ31" s="741"/>
      <c r="AR31" s="741"/>
      <c r="AS31" s="741"/>
      <c r="AT31" s="746" t="s">
        <v>314</v>
      </c>
      <c r="AU31" s="367"/>
      <c r="AV31" s="367"/>
      <c r="AW31" s="367"/>
      <c r="AX31" s="733" t="s">
        <v>190</v>
      </c>
      <c r="AY31" s="734"/>
      <c r="AZ31" s="734"/>
      <c r="BA31" s="734"/>
      <c r="BB31" s="734"/>
      <c r="BC31" s="734"/>
      <c r="BD31" s="734"/>
      <c r="BE31" s="734"/>
      <c r="BF31" s="735"/>
      <c r="BG31" s="736">
        <v>99.7</v>
      </c>
      <c r="BH31" s="737"/>
      <c r="BI31" s="737"/>
      <c r="BJ31" s="737"/>
      <c r="BK31" s="737"/>
      <c r="BL31" s="737"/>
      <c r="BM31" s="738">
        <v>98.5</v>
      </c>
      <c r="BN31" s="737"/>
      <c r="BO31" s="737"/>
      <c r="BP31" s="737"/>
      <c r="BQ31" s="739"/>
      <c r="BR31" s="736">
        <v>99.2</v>
      </c>
      <c r="BS31" s="737"/>
      <c r="BT31" s="737"/>
      <c r="BU31" s="737"/>
      <c r="BV31" s="737"/>
      <c r="BW31" s="737"/>
      <c r="BX31" s="738">
        <v>98.3</v>
      </c>
      <c r="BY31" s="737"/>
      <c r="BZ31" s="737"/>
      <c r="CA31" s="737"/>
      <c r="CB31" s="739"/>
      <c r="CD31" s="754"/>
      <c r="CE31" s="755"/>
      <c r="CF31" s="699" t="s">
        <v>315</v>
      </c>
      <c r="CG31" s="700"/>
      <c r="CH31" s="700"/>
      <c r="CI31" s="700"/>
      <c r="CJ31" s="700"/>
      <c r="CK31" s="700"/>
      <c r="CL31" s="700"/>
      <c r="CM31" s="700"/>
      <c r="CN31" s="700"/>
      <c r="CO31" s="700"/>
      <c r="CP31" s="700"/>
      <c r="CQ31" s="701"/>
      <c r="CR31" s="665">
        <v>33314</v>
      </c>
      <c r="CS31" s="676"/>
      <c r="CT31" s="676"/>
      <c r="CU31" s="676"/>
      <c r="CV31" s="676"/>
      <c r="CW31" s="676"/>
      <c r="CX31" s="676"/>
      <c r="CY31" s="677"/>
      <c r="CZ31" s="668">
        <v>0.3</v>
      </c>
      <c r="DA31" s="678"/>
      <c r="DB31" s="678"/>
      <c r="DC31" s="679"/>
      <c r="DD31" s="671">
        <v>33314</v>
      </c>
      <c r="DE31" s="676"/>
      <c r="DF31" s="676"/>
      <c r="DG31" s="676"/>
      <c r="DH31" s="676"/>
      <c r="DI31" s="676"/>
      <c r="DJ31" s="676"/>
      <c r="DK31" s="677"/>
      <c r="DL31" s="671">
        <v>33314</v>
      </c>
      <c r="DM31" s="676"/>
      <c r="DN31" s="676"/>
      <c r="DO31" s="676"/>
      <c r="DP31" s="676"/>
      <c r="DQ31" s="676"/>
      <c r="DR31" s="676"/>
      <c r="DS31" s="676"/>
      <c r="DT31" s="676"/>
      <c r="DU31" s="676"/>
      <c r="DV31" s="677"/>
      <c r="DW31" s="668">
        <v>0.6</v>
      </c>
      <c r="DX31" s="678"/>
      <c r="DY31" s="678"/>
      <c r="DZ31" s="678"/>
      <c r="EA31" s="678"/>
      <c r="EB31" s="678"/>
      <c r="EC31" s="710"/>
    </row>
    <row r="32" spans="2:133" ht="11.25" customHeight="1">
      <c r="B32" s="662" t="s">
        <v>316</v>
      </c>
      <c r="C32" s="663"/>
      <c r="D32" s="663"/>
      <c r="E32" s="663"/>
      <c r="F32" s="663"/>
      <c r="G32" s="663"/>
      <c r="H32" s="663"/>
      <c r="I32" s="663"/>
      <c r="J32" s="663"/>
      <c r="K32" s="663"/>
      <c r="L32" s="663"/>
      <c r="M32" s="663"/>
      <c r="N32" s="663"/>
      <c r="O32" s="663"/>
      <c r="P32" s="663"/>
      <c r="Q32" s="664"/>
      <c r="R32" s="665">
        <v>1734928</v>
      </c>
      <c r="S32" s="666"/>
      <c r="T32" s="666"/>
      <c r="U32" s="666"/>
      <c r="V32" s="666"/>
      <c r="W32" s="666"/>
      <c r="X32" s="666"/>
      <c r="Y32" s="667"/>
      <c r="Z32" s="692">
        <v>15.6</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3" t="s">
        <v>317</v>
      </c>
      <c r="AV32" s="363"/>
      <c r="AW32" s="363"/>
      <c r="AX32" s="662" t="s">
        <v>318</v>
      </c>
      <c r="AY32" s="663"/>
      <c r="AZ32" s="663"/>
      <c r="BA32" s="663"/>
      <c r="BB32" s="663"/>
      <c r="BC32" s="663"/>
      <c r="BD32" s="663"/>
      <c r="BE32" s="663"/>
      <c r="BF32" s="664"/>
      <c r="BG32" s="731">
        <v>99.3</v>
      </c>
      <c r="BH32" s="676"/>
      <c r="BI32" s="676"/>
      <c r="BJ32" s="676"/>
      <c r="BK32" s="676"/>
      <c r="BL32" s="676"/>
      <c r="BM32" s="669">
        <v>97.8</v>
      </c>
      <c r="BN32" s="732"/>
      <c r="BO32" s="732"/>
      <c r="BP32" s="732"/>
      <c r="BQ32" s="708"/>
      <c r="BR32" s="731">
        <v>99.5</v>
      </c>
      <c r="BS32" s="676"/>
      <c r="BT32" s="676"/>
      <c r="BU32" s="676"/>
      <c r="BV32" s="676"/>
      <c r="BW32" s="676"/>
      <c r="BX32" s="669">
        <v>98.4</v>
      </c>
      <c r="BY32" s="732"/>
      <c r="BZ32" s="732"/>
      <c r="CA32" s="732"/>
      <c r="CB32" s="708"/>
      <c r="CD32" s="756"/>
      <c r="CE32" s="757"/>
      <c r="CF32" s="699" t="s">
        <v>319</v>
      </c>
      <c r="CG32" s="700"/>
      <c r="CH32" s="700"/>
      <c r="CI32" s="700"/>
      <c r="CJ32" s="700"/>
      <c r="CK32" s="700"/>
      <c r="CL32" s="700"/>
      <c r="CM32" s="700"/>
      <c r="CN32" s="700"/>
      <c r="CO32" s="700"/>
      <c r="CP32" s="700"/>
      <c r="CQ32" s="701"/>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710"/>
    </row>
    <row r="33" spans="2:133" ht="11.25" customHeight="1">
      <c r="B33" s="728" t="s">
        <v>320</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1"/>
      <c r="AV33" s="361"/>
      <c r="AW33" s="361"/>
      <c r="AX33" s="642" t="s">
        <v>321</v>
      </c>
      <c r="AY33" s="643"/>
      <c r="AZ33" s="643"/>
      <c r="BA33" s="643"/>
      <c r="BB33" s="643"/>
      <c r="BC33" s="643"/>
      <c r="BD33" s="643"/>
      <c r="BE33" s="643"/>
      <c r="BF33" s="644"/>
      <c r="BG33" s="727">
        <v>99.8</v>
      </c>
      <c r="BH33" s="646"/>
      <c r="BI33" s="646"/>
      <c r="BJ33" s="646"/>
      <c r="BK33" s="646"/>
      <c r="BL33" s="646"/>
      <c r="BM33" s="684">
        <v>98.7</v>
      </c>
      <c r="BN33" s="646"/>
      <c r="BO33" s="646"/>
      <c r="BP33" s="646"/>
      <c r="BQ33" s="695"/>
      <c r="BR33" s="727">
        <v>98.9</v>
      </c>
      <c r="BS33" s="646"/>
      <c r="BT33" s="646"/>
      <c r="BU33" s="646"/>
      <c r="BV33" s="646"/>
      <c r="BW33" s="646"/>
      <c r="BX33" s="684">
        <v>98</v>
      </c>
      <c r="BY33" s="646"/>
      <c r="BZ33" s="646"/>
      <c r="CA33" s="646"/>
      <c r="CB33" s="695"/>
      <c r="CD33" s="699" t="s">
        <v>322</v>
      </c>
      <c r="CE33" s="700"/>
      <c r="CF33" s="700"/>
      <c r="CG33" s="700"/>
      <c r="CH33" s="700"/>
      <c r="CI33" s="700"/>
      <c r="CJ33" s="700"/>
      <c r="CK33" s="700"/>
      <c r="CL33" s="700"/>
      <c r="CM33" s="700"/>
      <c r="CN33" s="700"/>
      <c r="CO33" s="700"/>
      <c r="CP33" s="700"/>
      <c r="CQ33" s="701"/>
      <c r="CR33" s="665">
        <v>5812941</v>
      </c>
      <c r="CS33" s="676"/>
      <c r="CT33" s="676"/>
      <c r="CU33" s="676"/>
      <c r="CV33" s="676"/>
      <c r="CW33" s="676"/>
      <c r="CX33" s="676"/>
      <c r="CY33" s="677"/>
      <c r="CZ33" s="668">
        <v>54.2</v>
      </c>
      <c r="DA33" s="678"/>
      <c r="DB33" s="678"/>
      <c r="DC33" s="679"/>
      <c r="DD33" s="671">
        <v>4645369</v>
      </c>
      <c r="DE33" s="676"/>
      <c r="DF33" s="676"/>
      <c r="DG33" s="676"/>
      <c r="DH33" s="676"/>
      <c r="DI33" s="676"/>
      <c r="DJ33" s="676"/>
      <c r="DK33" s="677"/>
      <c r="DL33" s="671">
        <v>2046651</v>
      </c>
      <c r="DM33" s="676"/>
      <c r="DN33" s="676"/>
      <c r="DO33" s="676"/>
      <c r="DP33" s="676"/>
      <c r="DQ33" s="676"/>
      <c r="DR33" s="676"/>
      <c r="DS33" s="676"/>
      <c r="DT33" s="676"/>
      <c r="DU33" s="676"/>
      <c r="DV33" s="677"/>
      <c r="DW33" s="668">
        <v>37.9</v>
      </c>
      <c r="DX33" s="678"/>
      <c r="DY33" s="678"/>
      <c r="DZ33" s="678"/>
      <c r="EA33" s="678"/>
      <c r="EB33" s="678"/>
      <c r="EC33" s="710"/>
    </row>
    <row r="34" spans="2:133" ht="11.25" customHeight="1">
      <c r="B34" s="662" t="s">
        <v>323</v>
      </c>
      <c r="C34" s="663"/>
      <c r="D34" s="663"/>
      <c r="E34" s="663"/>
      <c r="F34" s="663"/>
      <c r="G34" s="663"/>
      <c r="H34" s="663"/>
      <c r="I34" s="663"/>
      <c r="J34" s="663"/>
      <c r="K34" s="663"/>
      <c r="L34" s="663"/>
      <c r="M34" s="663"/>
      <c r="N34" s="663"/>
      <c r="O34" s="663"/>
      <c r="P34" s="663"/>
      <c r="Q34" s="664"/>
      <c r="R34" s="665">
        <v>724393</v>
      </c>
      <c r="S34" s="666"/>
      <c r="T34" s="666"/>
      <c r="U34" s="666"/>
      <c r="V34" s="666"/>
      <c r="W34" s="666"/>
      <c r="X34" s="666"/>
      <c r="Y34" s="667"/>
      <c r="Z34" s="692">
        <v>6.5</v>
      </c>
      <c r="AA34" s="692"/>
      <c r="AB34" s="692"/>
      <c r="AC34" s="692"/>
      <c r="AD34" s="693" t="s">
        <v>129</v>
      </c>
      <c r="AE34" s="693"/>
      <c r="AF34" s="693"/>
      <c r="AG34" s="693"/>
      <c r="AH34" s="693"/>
      <c r="AI34" s="693"/>
      <c r="AJ34" s="693"/>
      <c r="AK34" s="693"/>
      <c r="AL34" s="668" t="s">
        <v>129</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324</v>
      </c>
      <c r="CE34" s="700"/>
      <c r="CF34" s="700"/>
      <c r="CG34" s="700"/>
      <c r="CH34" s="700"/>
      <c r="CI34" s="700"/>
      <c r="CJ34" s="700"/>
      <c r="CK34" s="700"/>
      <c r="CL34" s="700"/>
      <c r="CM34" s="700"/>
      <c r="CN34" s="700"/>
      <c r="CO34" s="700"/>
      <c r="CP34" s="700"/>
      <c r="CQ34" s="701"/>
      <c r="CR34" s="665">
        <v>1556746</v>
      </c>
      <c r="CS34" s="666"/>
      <c r="CT34" s="666"/>
      <c r="CU34" s="666"/>
      <c r="CV34" s="666"/>
      <c r="CW34" s="666"/>
      <c r="CX34" s="666"/>
      <c r="CY34" s="667"/>
      <c r="CZ34" s="668">
        <v>14.5</v>
      </c>
      <c r="DA34" s="678"/>
      <c r="DB34" s="678"/>
      <c r="DC34" s="679"/>
      <c r="DD34" s="671">
        <v>1161486</v>
      </c>
      <c r="DE34" s="666"/>
      <c r="DF34" s="666"/>
      <c r="DG34" s="666"/>
      <c r="DH34" s="666"/>
      <c r="DI34" s="666"/>
      <c r="DJ34" s="666"/>
      <c r="DK34" s="667"/>
      <c r="DL34" s="671">
        <v>850143</v>
      </c>
      <c r="DM34" s="666"/>
      <c r="DN34" s="666"/>
      <c r="DO34" s="666"/>
      <c r="DP34" s="666"/>
      <c r="DQ34" s="666"/>
      <c r="DR34" s="666"/>
      <c r="DS34" s="666"/>
      <c r="DT34" s="666"/>
      <c r="DU34" s="666"/>
      <c r="DV34" s="667"/>
      <c r="DW34" s="668">
        <v>15.7</v>
      </c>
      <c r="DX34" s="678"/>
      <c r="DY34" s="678"/>
      <c r="DZ34" s="678"/>
      <c r="EA34" s="678"/>
      <c r="EB34" s="678"/>
      <c r="EC34" s="710"/>
    </row>
    <row r="35" spans="2:133" ht="11.25" customHeight="1">
      <c r="B35" s="662" t="s">
        <v>325</v>
      </c>
      <c r="C35" s="663"/>
      <c r="D35" s="663"/>
      <c r="E35" s="663"/>
      <c r="F35" s="663"/>
      <c r="G35" s="663"/>
      <c r="H35" s="663"/>
      <c r="I35" s="663"/>
      <c r="J35" s="663"/>
      <c r="K35" s="663"/>
      <c r="L35" s="663"/>
      <c r="M35" s="663"/>
      <c r="N35" s="663"/>
      <c r="O35" s="663"/>
      <c r="P35" s="663"/>
      <c r="Q35" s="664"/>
      <c r="R35" s="665">
        <v>56252</v>
      </c>
      <c r="S35" s="666"/>
      <c r="T35" s="666"/>
      <c r="U35" s="666"/>
      <c r="V35" s="666"/>
      <c r="W35" s="666"/>
      <c r="X35" s="666"/>
      <c r="Y35" s="667"/>
      <c r="Z35" s="692">
        <v>0.5</v>
      </c>
      <c r="AA35" s="692"/>
      <c r="AB35" s="692"/>
      <c r="AC35" s="692"/>
      <c r="AD35" s="693" t="s">
        <v>129</v>
      </c>
      <c r="AE35" s="693"/>
      <c r="AF35" s="693"/>
      <c r="AG35" s="693"/>
      <c r="AH35" s="693"/>
      <c r="AI35" s="693"/>
      <c r="AJ35" s="693"/>
      <c r="AK35" s="693"/>
      <c r="AL35" s="668" t="s">
        <v>129</v>
      </c>
      <c r="AM35" s="669"/>
      <c r="AN35" s="669"/>
      <c r="AO35" s="694"/>
      <c r="AP35" s="218"/>
      <c r="AQ35" s="724" t="s">
        <v>326</v>
      </c>
      <c r="AR35" s="725"/>
      <c r="AS35" s="725"/>
      <c r="AT35" s="725"/>
      <c r="AU35" s="725"/>
      <c r="AV35" s="725"/>
      <c r="AW35" s="725"/>
      <c r="AX35" s="725"/>
      <c r="AY35" s="725"/>
      <c r="AZ35" s="725"/>
      <c r="BA35" s="725"/>
      <c r="BB35" s="725"/>
      <c r="BC35" s="725"/>
      <c r="BD35" s="725"/>
      <c r="BE35" s="725"/>
      <c r="BF35" s="726"/>
      <c r="BG35" s="724" t="s">
        <v>327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328</v>
      </c>
      <c r="CE35" s="700"/>
      <c r="CF35" s="700"/>
      <c r="CG35" s="700"/>
      <c r="CH35" s="700"/>
      <c r="CI35" s="700"/>
      <c r="CJ35" s="700"/>
      <c r="CK35" s="700"/>
      <c r="CL35" s="700"/>
      <c r="CM35" s="700"/>
      <c r="CN35" s="700"/>
      <c r="CO35" s="700"/>
      <c r="CP35" s="700"/>
      <c r="CQ35" s="701"/>
      <c r="CR35" s="665">
        <v>411365</v>
      </c>
      <c r="CS35" s="676"/>
      <c r="CT35" s="676"/>
      <c r="CU35" s="676"/>
      <c r="CV35" s="676"/>
      <c r="CW35" s="676"/>
      <c r="CX35" s="676"/>
      <c r="CY35" s="677"/>
      <c r="CZ35" s="668">
        <v>3.8</v>
      </c>
      <c r="DA35" s="678"/>
      <c r="DB35" s="678"/>
      <c r="DC35" s="679"/>
      <c r="DD35" s="671">
        <v>330352</v>
      </c>
      <c r="DE35" s="676"/>
      <c r="DF35" s="676"/>
      <c r="DG35" s="676"/>
      <c r="DH35" s="676"/>
      <c r="DI35" s="676"/>
      <c r="DJ35" s="676"/>
      <c r="DK35" s="677"/>
      <c r="DL35" s="671">
        <v>325823</v>
      </c>
      <c r="DM35" s="676"/>
      <c r="DN35" s="676"/>
      <c r="DO35" s="676"/>
      <c r="DP35" s="676"/>
      <c r="DQ35" s="676"/>
      <c r="DR35" s="676"/>
      <c r="DS35" s="676"/>
      <c r="DT35" s="676"/>
      <c r="DU35" s="676"/>
      <c r="DV35" s="677"/>
      <c r="DW35" s="668">
        <v>6</v>
      </c>
      <c r="DX35" s="678"/>
      <c r="DY35" s="678"/>
      <c r="DZ35" s="678"/>
      <c r="EA35" s="678"/>
      <c r="EB35" s="678"/>
      <c r="EC35" s="710"/>
    </row>
    <row r="36" spans="2:133" ht="11.25" customHeight="1">
      <c r="B36" s="662" t="s">
        <v>329</v>
      </c>
      <c r="C36" s="663"/>
      <c r="D36" s="663"/>
      <c r="E36" s="663"/>
      <c r="F36" s="663"/>
      <c r="G36" s="663"/>
      <c r="H36" s="663"/>
      <c r="I36" s="663"/>
      <c r="J36" s="663"/>
      <c r="K36" s="663"/>
      <c r="L36" s="663"/>
      <c r="M36" s="663"/>
      <c r="N36" s="663"/>
      <c r="O36" s="663"/>
      <c r="P36" s="663"/>
      <c r="Q36" s="664"/>
      <c r="R36" s="665">
        <v>174719</v>
      </c>
      <c r="S36" s="666"/>
      <c r="T36" s="666"/>
      <c r="U36" s="666"/>
      <c r="V36" s="666"/>
      <c r="W36" s="666"/>
      <c r="X36" s="666"/>
      <c r="Y36" s="667"/>
      <c r="Z36" s="692">
        <v>1.6</v>
      </c>
      <c r="AA36" s="692"/>
      <c r="AB36" s="692"/>
      <c r="AC36" s="692"/>
      <c r="AD36" s="693" t="s">
        <v>129</v>
      </c>
      <c r="AE36" s="693"/>
      <c r="AF36" s="693"/>
      <c r="AG36" s="693"/>
      <c r="AH36" s="693"/>
      <c r="AI36" s="693"/>
      <c r="AJ36" s="693"/>
      <c r="AK36" s="693"/>
      <c r="AL36" s="668" t="s">
        <v>129</v>
      </c>
      <c r="AM36" s="669"/>
      <c r="AN36" s="669"/>
      <c r="AO36" s="694"/>
      <c r="AP36" s="218"/>
      <c r="AQ36" s="715" t="s">
        <v>330</v>
      </c>
      <c r="AR36" s="716"/>
      <c r="AS36" s="716"/>
      <c r="AT36" s="716"/>
      <c r="AU36" s="716"/>
      <c r="AV36" s="716"/>
      <c r="AW36" s="716"/>
      <c r="AX36" s="716"/>
      <c r="AY36" s="717"/>
      <c r="AZ36" s="718">
        <v>1148235</v>
      </c>
      <c r="BA36" s="719"/>
      <c r="BB36" s="719"/>
      <c r="BC36" s="719"/>
      <c r="BD36" s="719"/>
      <c r="BE36" s="719"/>
      <c r="BF36" s="720"/>
      <c r="BG36" s="721" t="s">
        <v>331</v>
      </c>
      <c r="BH36" s="722"/>
      <c r="BI36" s="722"/>
      <c r="BJ36" s="722"/>
      <c r="BK36" s="722"/>
      <c r="BL36" s="722"/>
      <c r="BM36" s="722"/>
      <c r="BN36" s="722"/>
      <c r="BO36" s="722"/>
      <c r="BP36" s="722"/>
      <c r="BQ36" s="722"/>
      <c r="BR36" s="722"/>
      <c r="BS36" s="722"/>
      <c r="BT36" s="722"/>
      <c r="BU36" s="723"/>
      <c r="BV36" s="718">
        <v>25716</v>
      </c>
      <c r="BW36" s="719"/>
      <c r="BX36" s="719"/>
      <c r="BY36" s="719"/>
      <c r="BZ36" s="719"/>
      <c r="CA36" s="719"/>
      <c r="CB36" s="720"/>
      <c r="CD36" s="699" t="s">
        <v>332</v>
      </c>
      <c r="CE36" s="700"/>
      <c r="CF36" s="700"/>
      <c r="CG36" s="700"/>
      <c r="CH36" s="700"/>
      <c r="CI36" s="700"/>
      <c r="CJ36" s="700"/>
      <c r="CK36" s="700"/>
      <c r="CL36" s="700"/>
      <c r="CM36" s="700"/>
      <c r="CN36" s="700"/>
      <c r="CO36" s="700"/>
      <c r="CP36" s="700"/>
      <c r="CQ36" s="701"/>
      <c r="CR36" s="665">
        <v>1768079</v>
      </c>
      <c r="CS36" s="666"/>
      <c r="CT36" s="666"/>
      <c r="CU36" s="666"/>
      <c r="CV36" s="666"/>
      <c r="CW36" s="666"/>
      <c r="CX36" s="666"/>
      <c r="CY36" s="667"/>
      <c r="CZ36" s="668">
        <v>16.5</v>
      </c>
      <c r="DA36" s="678"/>
      <c r="DB36" s="678"/>
      <c r="DC36" s="679"/>
      <c r="DD36" s="671">
        <v>1382225</v>
      </c>
      <c r="DE36" s="666"/>
      <c r="DF36" s="666"/>
      <c r="DG36" s="666"/>
      <c r="DH36" s="666"/>
      <c r="DI36" s="666"/>
      <c r="DJ36" s="666"/>
      <c r="DK36" s="667"/>
      <c r="DL36" s="671">
        <v>417654</v>
      </c>
      <c r="DM36" s="666"/>
      <c r="DN36" s="666"/>
      <c r="DO36" s="666"/>
      <c r="DP36" s="666"/>
      <c r="DQ36" s="666"/>
      <c r="DR36" s="666"/>
      <c r="DS36" s="666"/>
      <c r="DT36" s="666"/>
      <c r="DU36" s="666"/>
      <c r="DV36" s="667"/>
      <c r="DW36" s="668">
        <v>7.7</v>
      </c>
      <c r="DX36" s="678"/>
      <c r="DY36" s="678"/>
      <c r="DZ36" s="678"/>
      <c r="EA36" s="678"/>
      <c r="EB36" s="678"/>
      <c r="EC36" s="710"/>
    </row>
    <row r="37" spans="2:133" ht="11.25" customHeight="1">
      <c r="B37" s="662" t="s">
        <v>333</v>
      </c>
      <c r="C37" s="663"/>
      <c r="D37" s="663"/>
      <c r="E37" s="663"/>
      <c r="F37" s="663"/>
      <c r="G37" s="663"/>
      <c r="H37" s="663"/>
      <c r="I37" s="663"/>
      <c r="J37" s="663"/>
      <c r="K37" s="663"/>
      <c r="L37" s="663"/>
      <c r="M37" s="663"/>
      <c r="N37" s="663"/>
      <c r="O37" s="663"/>
      <c r="P37" s="663"/>
      <c r="Q37" s="664"/>
      <c r="R37" s="665">
        <v>1312533</v>
      </c>
      <c r="S37" s="666"/>
      <c r="T37" s="666"/>
      <c r="U37" s="666"/>
      <c r="V37" s="666"/>
      <c r="W37" s="666"/>
      <c r="X37" s="666"/>
      <c r="Y37" s="667"/>
      <c r="Z37" s="692">
        <v>11.8</v>
      </c>
      <c r="AA37" s="692"/>
      <c r="AB37" s="692"/>
      <c r="AC37" s="692"/>
      <c r="AD37" s="693" t="s">
        <v>129</v>
      </c>
      <c r="AE37" s="693"/>
      <c r="AF37" s="693"/>
      <c r="AG37" s="693"/>
      <c r="AH37" s="693"/>
      <c r="AI37" s="693"/>
      <c r="AJ37" s="693"/>
      <c r="AK37" s="693"/>
      <c r="AL37" s="668" t="s">
        <v>129</v>
      </c>
      <c r="AM37" s="669"/>
      <c r="AN37" s="669"/>
      <c r="AO37" s="694"/>
      <c r="AQ37" s="705" t="s">
        <v>334</v>
      </c>
      <c r="AR37" s="706"/>
      <c r="AS37" s="706"/>
      <c r="AT37" s="706"/>
      <c r="AU37" s="706"/>
      <c r="AV37" s="706"/>
      <c r="AW37" s="706"/>
      <c r="AX37" s="706"/>
      <c r="AY37" s="707"/>
      <c r="AZ37" s="665">
        <v>408848</v>
      </c>
      <c r="BA37" s="666"/>
      <c r="BB37" s="666"/>
      <c r="BC37" s="666"/>
      <c r="BD37" s="676"/>
      <c r="BE37" s="676"/>
      <c r="BF37" s="708"/>
      <c r="BG37" s="699" t="s">
        <v>335</v>
      </c>
      <c r="BH37" s="700"/>
      <c r="BI37" s="700"/>
      <c r="BJ37" s="700"/>
      <c r="BK37" s="700"/>
      <c r="BL37" s="700"/>
      <c r="BM37" s="700"/>
      <c r="BN37" s="700"/>
      <c r="BO37" s="700"/>
      <c r="BP37" s="700"/>
      <c r="BQ37" s="700"/>
      <c r="BR37" s="700"/>
      <c r="BS37" s="700"/>
      <c r="BT37" s="700"/>
      <c r="BU37" s="701"/>
      <c r="BV37" s="665">
        <v>3443</v>
      </c>
      <c r="BW37" s="666"/>
      <c r="BX37" s="666"/>
      <c r="BY37" s="666"/>
      <c r="BZ37" s="666"/>
      <c r="CA37" s="666"/>
      <c r="CB37" s="709"/>
      <c r="CD37" s="699" t="s">
        <v>336</v>
      </c>
      <c r="CE37" s="700"/>
      <c r="CF37" s="700"/>
      <c r="CG37" s="700"/>
      <c r="CH37" s="700"/>
      <c r="CI37" s="700"/>
      <c r="CJ37" s="700"/>
      <c r="CK37" s="700"/>
      <c r="CL37" s="700"/>
      <c r="CM37" s="700"/>
      <c r="CN37" s="700"/>
      <c r="CO37" s="700"/>
      <c r="CP37" s="700"/>
      <c r="CQ37" s="701"/>
      <c r="CR37" s="665">
        <v>353917</v>
      </c>
      <c r="CS37" s="676"/>
      <c r="CT37" s="676"/>
      <c r="CU37" s="676"/>
      <c r="CV37" s="676"/>
      <c r="CW37" s="676"/>
      <c r="CX37" s="676"/>
      <c r="CY37" s="677"/>
      <c r="CZ37" s="668">
        <v>3.3</v>
      </c>
      <c r="DA37" s="678"/>
      <c r="DB37" s="678"/>
      <c r="DC37" s="679"/>
      <c r="DD37" s="671">
        <v>353917</v>
      </c>
      <c r="DE37" s="676"/>
      <c r="DF37" s="676"/>
      <c r="DG37" s="676"/>
      <c r="DH37" s="676"/>
      <c r="DI37" s="676"/>
      <c r="DJ37" s="676"/>
      <c r="DK37" s="677"/>
      <c r="DL37" s="671">
        <v>330057</v>
      </c>
      <c r="DM37" s="676"/>
      <c r="DN37" s="676"/>
      <c r="DO37" s="676"/>
      <c r="DP37" s="676"/>
      <c r="DQ37" s="676"/>
      <c r="DR37" s="676"/>
      <c r="DS37" s="676"/>
      <c r="DT37" s="676"/>
      <c r="DU37" s="676"/>
      <c r="DV37" s="677"/>
      <c r="DW37" s="668">
        <v>6.1</v>
      </c>
      <c r="DX37" s="678"/>
      <c r="DY37" s="678"/>
      <c r="DZ37" s="678"/>
      <c r="EA37" s="678"/>
      <c r="EB37" s="678"/>
      <c r="EC37" s="710"/>
    </row>
    <row r="38" spans="2:133" ht="11.25" customHeight="1">
      <c r="B38" s="662" t="s">
        <v>337</v>
      </c>
      <c r="C38" s="663"/>
      <c r="D38" s="663"/>
      <c r="E38" s="663"/>
      <c r="F38" s="663"/>
      <c r="G38" s="663"/>
      <c r="H38" s="663"/>
      <c r="I38" s="663"/>
      <c r="J38" s="663"/>
      <c r="K38" s="663"/>
      <c r="L38" s="663"/>
      <c r="M38" s="663"/>
      <c r="N38" s="663"/>
      <c r="O38" s="663"/>
      <c r="P38" s="663"/>
      <c r="Q38" s="664"/>
      <c r="R38" s="665">
        <v>336412</v>
      </c>
      <c r="S38" s="666"/>
      <c r="T38" s="666"/>
      <c r="U38" s="666"/>
      <c r="V38" s="666"/>
      <c r="W38" s="666"/>
      <c r="X38" s="666"/>
      <c r="Y38" s="667"/>
      <c r="Z38" s="692">
        <v>3</v>
      </c>
      <c r="AA38" s="692"/>
      <c r="AB38" s="692"/>
      <c r="AC38" s="692"/>
      <c r="AD38" s="693" t="s">
        <v>129</v>
      </c>
      <c r="AE38" s="693"/>
      <c r="AF38" s="693"/>
      <c r="AG38" s="693"/>
      <c r="AH38" s="693"/>
      <c r="AI38" s="693"/>
      <c r="AJ38" s="693"/>
      <c r="AK38" s="693"/>
      <c r="AL38" s="668" t="s">
        <v>129</v>
      </c>
      <c r="AM38" s="669"/>
      <c r="AN38" s="669"/>
      <c r="AO38" s="694"/>
      <c r="AQ38" s="705" t="s">
        <v>338</v>
      </c>
      <c r="AR38" s="706"/>
      <c r="AS38" s="706"/>
      <c r="AT38" s="706"/>
      <c r="AU38" s="706"/>
      <c r="AV38" s="706"/>
      <c r="AW38" s="706"/>
      <c r="AX38" s="706"/>
      <c r="AY38" s="707"/>
      <c r="AZ38" s="665">
        <v>35302</v>
      </c>
      <c r="BA38" s="666"/>
      <c r="BB38" s="666"/>
      <c r="BC38" s="666"/>
      <c r="BD38" s="676"/>
      <c r="BE38" s="676"/>
      <c r="BF38" s="708"/>
      <c r="BG38" s="699" t="s">
        <v>339</v>
      </c>
      <c r="BH38" s="700"/>
      <c r="BI38" s="700"/>
      <c r="BJ38" s="700"/>
      <c r="BK38" s="700"/>
      <c r="BL38" s="700"/>
      <c r="BM38" s="700"/>
      <c r="BN38" s="700"/>
      <c r="BO38" s="700"/>
      <c r="BP38" s="700"/>
      <c r="BQ38" s="700"/>
      <c r="BR38" s="700"/>
      <c r="BS38" s="700"/>
      <c r="BT38" s="700"/>
      <c r="BU38" s="701"/>
      <c r="BV38" s="665">
        <v>1803</v>
      </c>
      <c r="BW38" s="666"/>
      <c r="BX38" s="666"/>
      <c r="BY38" s="666"/>
      <c r="BZ38" s="666"/>
      <c r="CA38" s="666"/>
      <c r="CB38" s="709"/>
      <c r="CD38" s="699" t="s">
        <v>340</v>
      </c>
      <c r="CE38" s="700"/>
      <c r="CF38" s="700"/>
      <c r="CG38" s="700"/>
      <c r="CH38" s="700"/>
      <c r="CI38" s="700"/>
      <c r="CJ38" s="700"/>
      <c r="CK38" s="700"/>
      <c r="CL38" s="700"/>
      <c r="CM38" s="700"/>
      <c r="CN38" s="700"/>
      <c r="CO38" s="700"/>
      <c r="CP38" s="700"/>
      <c r="CQ38" s="701"/>
      <c r="CR38" s="665">
        <v>704085</v>
      </c>
      <c r="CS38" s="666"/>
      <c r="CT38" s="666"/>
      <c r="CU38" s="666"/>
      <c r="CV38" s="666"/>
      <c r="CW38" s="666"/>
      <c r="CX38" s="666"/>
      <c r="CY38" s="667"/>
      <c r="CZ38" s="668">
        <v>6.6</v>
      </c>
      <c r="DA38" s="678"/>
      <c r="DB38" s="678"/>
      <c r="DC38" s="679"/>
      <c r="DD38" s="671">
        <v>614838</v>
      </c>
      <c r="DE38" s="666"/>
      <c r="DF38" s="666"/>
      <c r="DG38" s="666"/>
      <c r="DH38" s="666"/>
      <c r="DI38" s="666"/>
      <c r="DJ38" s="666"/>
      <c r="DK38" s="667"/>
      <c r="DL38" s="671">
        <v>453031</v>
      </c>
      <c r="DM38" s="666"/>
      <c r="DN38" s="666"/>
      <c r="DO38" s="666"/>
      <c r="DP38" s="666"/>
      <c r="DQ38" s="666"/>
      <c r="DR38" s="666"/>
      <c r="DS38" s="666"/>
      <c r="DT38" s="666"/>
      <c r="DU38" s="666"/>
      <c r="DV38" s="667"/>
      <c r="DW38" s="668">
        <v>8.4</v>
      </c>
      <c r="DX38" s="678"/>
      <c r="DY38" s="678"/>
      <c r="DZ38" s="678"/>
      <c r="EA38" s="678"/>
      <c r="EB38" s="678"/>
      <c r="EC38" s="710"/>
    </row>
    <row r="39" spans="2:133" ht="11.25" customHeight="1">
      <c r="B39" s="662" t="s">
        <v>341</v>
      </c>
      <c r="C39" s="663"/>
      <c r="D39" s="663"/>
      <c r="E39" s="663"/>
      <c r="F39" s="663"/>
      <c r="G39" s="663"/>
      <c r="H39" s="663"/>
      <c r="I39" s="663"/>
      <c r="J39" s="663"/>
      <c r="K39" s="663"/>
      <c r="L39" s="663"/>
      <c r="M39" s="663"/>
      <c r="N39" s="663"/>
      <c r="O39" s="663"/>
      <c r="P39" s="663"/>
      <c r="Q39" s="664"/>
      <c r="R39" s="665">
        <v>169707</v>
      </c>
      <c r="S39" s="666"/>
      <c r="T39" s="666"/>
      <c r="U39" s="666"/>
      <c r="V39" s="666"/>
      <c r="W39" s="666"/>
      <c r="X39" s="666"/>
      <c r="Y39" s="667"/>
      <c r="Z39" s="692">
        <v>1.5</v>
      </c>
      <c r="AA39" s="692"/>
      <c r="AB39" s="692"/>
      <c r="AC39" s="692"/>
      <c r="AD39" s="693">
        <v>47</v>
      </c>
      <c r="AE39" s="693"/>
      <c r="AF39" s="693"/>
      <c r="AG39" s="693"/>
      <c r="AH39" s="693"/>
      <c r="AI39" s="693"/>
      <c r="AJ39" s="693"/>
      <c r="AK39" s="693"/>
      <c r="AL39" s="668">
        <v>0</v>
      </c>
      <c r="AM39" s="669"/>
      <c r="AN39" s="669"/>
      <c r="AO39" s="694"/>
      <c r="AQ39" s="705" t="s">
        <v>342</v>
      </c>
      <c r="AR39" s="706"/>
      <c r="AS39" s="706"/>
      <c r="AT39" s="706"/>
      <c r="AU39" s="706"/>
      <c r="AV39" s="706"/>
      <c r="AW39" s="706"/>
      <c r="AX39" s="706"/>
      <c r="AY39" s="707"/>
      <c r="AZ39" s="665">
        <v>8915</v>
      </c>
      <c r="BA39" s="666"/>
      <c r="BB39" s="666"/>
      <c r="BC39" s="666"/>
      <c r="BD39" s="676"/>
      <c r="BE39" s="676"/>
      <c r="BF39" s="708"/>
      <c r="BG39" s="699" t="s">
        <v>343</v>
      </c>
      <c r="BH39" s="700"/>
      <c r="BI39" s="700"/>
      <c r="BJ39" s="700"/>
      <c r="BK39" s="700"/>
      <c r="BL39" s="700"/>
      <c r="BM39" s="700"/>
      <c r="BN39" s="700"/>
      <c r="BO39" s="700"/>
      <c r="BP39" s="700"/>
      <c r="BQ39" s="700"/>
      <c r="BR39" s="700"/>
      <c r="BS39" s="700"/>
      <c r="BT39" s="700"/>
      <c r="BU39" s="701"/>
      <c r="BV39" s="665">
        <v>2771</v>
      </c>
      <c r="BW39" s="666"/>
      <c r="BX39" s="666"/>
      <c r="BY39" s="666"/>
      <c r="BZ39" s="666"/>
      <c r="CA39" s="666"/>
      <c r="CB39" s="709"/>
      <c r="CD39" s="699" t="s">
        <v>344</v>
      </c>
      <c r="CE39" s="700"/>
      <c r="CF39" s="700"/>
      <c r="CG39" s="700"/>
      <c r="CH39" s="700"/>
      <c r="CI39" s="700"/>
      <c r="CJ39" s="700"/>
      <c r="CK39" s="700"/>
      <c r="CL39" s="700"/>
      <c r="CM39" s="700"/>
      <c r="CN39" s="700"/>
      <c r="CO39" s="700"/>
      <c r="CP39" s="700"/>
      <c r="CQ39" s="701"/>
      <c r="CR39" s="665">
        <v>1363666</v>
      </c>
      <c r="CS39" s="676"/>
      <c r="CT39" s="676"/>
      <c r="CU39" s="676"/>
      <c r="CV39" s="676"/>
      <c r="CW39" s="676"/>
      <c r="CX39" s="676"/>
      <c r="CY39" s="677"/>
      <c r="CZ39" s="668">
        <v>12.7</v>
      </c>
      <c r="DA39" s="678"/>
      <c r="DB39" s="678"/>
      <c r="DC39" s="679"/>
      <c r="DD39" s="671">
        <v>1151468</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c r="B40" s="662" t="s">
        <v>345</v>
      </c>
      <c r="C40" s="663"/>
      <c r="D40" s="663"/>
      <c r="E40" s="663"/>
      <c r="F40" s="663"/>
      <c r="G40" s="663"/>
      <c r="H40" s="663"/>
      <c r="I40" s="663"/>
      <c r="J40" s="663"/>
      <c r="K40" s="663"/>
      <c r="L40" s="663"/>
      <c r="M40" s="663"/>
      <c r="N40" s="663"/>
      <c r="O40" s="663"/>
      <c r="P40" s="663"/>
      <c r="Q40" s="664"/>
      <c r="R40" s="665">
        <v>659644</v>
      </c>
      <c r="S40" s="666"/>
      <c r="T40" s="666"/>
      <c r="U40" s="666"/>
      <c r="V40" s="666"/>
      <c r="W40" s="666"/>
      <c r="X40" s="666"/>
      <c r="Y40" s="667"/>
      <c r="Z40" s="692">
        <v>5.9</v>
      </c>
      <c r="AA40" s="692"/>
      <c r="AB40" s="692"/>
      <c r="AC40" s="692"/>
      <c r="AD40" s="693" t="s">
        <v>129</v>
      </c>
      <c r="AE40" s="693"/>
      <c r="AF40" s="693"/>
      <c r="AG40" s="693"/>
      <c r="AH40" s="693"/>
      <c r="AI40" s="693"/>
      <c r="AJ40" s="693"/>
      <c r="AK40" s="693"/>
      <c r="AL40" s="668" t="s">
        <v>129</v>
      </c>
      <c r="AM40" s="669"/>
      <c r="AN40" s="669"/>
      <c r="AO40" s="694"/>
      <c r="AQ40" s="705" t="s">
        <v>346</v>
      </c>
      <c r="AR40" s="706"/>
      <c r="AS40" s="706"/>
      <c r="AT40" s="706"/>
      <c r="AU40" s="706"/>
      <c r="AV40" s="706"/>
      <c r="AW40" s="706"/>
      <c r="AX40" s="706"/>
      <c r="AY40" s="707"/>
      <c r="AZ40" s="665">
        <v>85</v>
      </c>
      <c r="BA40" s="666"/>
      <c r="BB40" s="666"/>
      <c r="BC40" s="666"/>
      <c r="BD40" s="676"/>
      <c r="BE40" s="676"/>
      <c r="BF40" s="708"/>
      <c r="BG40" s="711" t="s">
        <v>347</v>
      </c>
      <c r="BH40" s="712"/>
      <c r="BI40" s="712"/>
      <c r="BJ40" s="712"/>
      <c r="BK40" s="712"/>
      <c r="BL40" s="365"/>
      <c r="BM40" s="700" t="s">
        <v>348</v>
      </c>
      <c r="BN40" s="700"/>
      <c r="BO40" s="700"/>
      <c r="BP40" s="700"/>
      <c r="BQ40" s="700"/>
      <c r="BR40" s="700"/>
      <c r="BS40" s="700"/>
      <c r="BT40" s="700"/>
      <c r="BU40" s="701"/>
      <c r="BV40" s="665">
        <v>79</v>
      </c>
      <c r="BW40" s="666"/>
      <c r="BX40" s="666"/>
      <c r="BY40" s="666"/>
      <c r="BZ40" s="666"/>
      <c r="CA40" s="666"/>
      <c r="CB40" s="709"/>
      <c r="CD40" s="699" t="s">
        <v>349</v>
      </c>
      <c r="CE40" s="700"/>
      <c r="CF40" s="700"/>
      <c r="CG40" s="700"/>
      <c r="CH40" s="700"/>
      <c r="CI40" s="700"/>
      <c r="CJ40" s="700"/>
      <c r="CK40" s="700"/>
      <c r="CL40" s="700"/>
      <c r="CM40" s="700"/>
      <c r="CN40" s="700"/>
      <c r="CO40" s="700"/>
      <c r="CP40" s="700"/>
      <c r="CQ40" s="701"/>
      <c r="CR40" s="665">
        <v>9000</v>
      </c>
      <c r="CS40" s="666"/>
      <c r="CT40" s="666"/>
      <c r="CU40" s="666"/>
      <c r="CV40" s="666"/>
      <c r="CW40" s="666"/>
      <c r="CX40" s="666"/>
      <c r="CY40" s="667"/>
      <c r="CZ40" s="668">
        <v>0.1</v>
      </c>
      <c r="DA40" s="678"/>
      <c r="DB40" s="678"/>
      <c r="DC40" s="679"/>
      <c r="DD40" s="671">
        <v>5000</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710"/>
    </row>
    <row r="41" spans="2:133" ht="11.25" customHeight="1">
      <c r="B41" s="662" t="s">
        <v>350</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351</v>
      </c>
      <c r="AR41" s="706"/>
      <c r="AS41" s="706"/>
      <c r="AT41" s="706"/>
      <c r="AU41" s="706"/>
      <c r="AV41" s="706"/>
      <c r="AW41" s="706"/>
      <c r="AX41" s="706"/>
      <c r="AY41" s="707"/>
      <c r="AZ41" s="665">
        <v>259671</v>
      </c>
      <c r="BA41" s="666"/>
      <c r="BB41" s="666"/>
      <c r="BC41" s="666"/>
      <c r="BD41" s="676"/>
      <c r="BE41" s="676"/>
      <c r="BF41" s="708"/>
      <c r="BG41" s="711"/>
      <c r="BH41" s="712"/>
      <c r="BI41" s="712"/>
      <c r="BJ41" s="712"/>
      <c r="BK41" s="712"/>
      <c r="BL41" s="365"/>
      <c r="BM41" s="700" t="s">
        <v>352</v>
      </c>
      <c r="BN41" s="700"/>
      <c r="BO41" s="700"/>
      <c r="BP41" s="700"/>
      <c r="BQ41" s="700"/>
      <c r="BR41" s="700"/>
      <c r="BS41" s="700"/>
      <c r="BT41" s="700"/>
      <c r="BU41" s="701"/>
      <c r="BV41" s="665" t="s">
        <v>129</v>
      </c>
      <c r="BW41" s="666"/>
      <c r="BX41" s="666"/>
      <c r="BY41" s="666"/>
      <c r="BZ41" s="666"/>
      <c r="CA41" s="666"/>
      <c r="CB41" s="709"/>
      <c r="CD41" s="699" t="s">
        <v>353</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354</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355</v>
      </c>
      <c r="AR42" s="703"/>
      <c r="AS42" s="703"/>
      <c r="AT42" s="703"/>
      <c r="AU42" s="703"/>
      <c r="AV42" s="703"/>
      <c r="AW42" s="703"/>
      <c r="AX42" s="703"/>
      <c r="AY42" s="704"/>
      <c r="AZ42" s="645">
        <v>435414</v>
      </c>
      <c r="BA42" s="680"/>
      <c r="BB42" s="680"/>
      <c r="BC42" s="680"/>
      <c r="BD42" s="646"/>
      <c r="BE42" s="646"/>
      <c r="BF42" s="695"/>
      <c r="BG42" s="713"/>
      <c r="BH42" s="714"/>
      <c r="BI42" s="714"/>
      <c r="BJ42" s="714"/>
      <c r="BK42" s="714"/>
      <c r="BL42" s="366"/>
      <c r="BM42" s="696" t="s">
        <v>356</v>
      </c>
      <c r="BN42" s="696"/>
      <c r="BO42" s="696"/>
      <c r="BP42" s="696"/>
      <c r="BQ42" s="696"/>
      <c r="BR42" s="696"/>
      <c r="BS42" s="696"/>
      <c r="BT42" s="696"/>
      <c r="BU42" s="697"/>
      <c r="BV42" s="645">
        <v>332</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839994</v>
      </c>
      <c r="CS42" s="676"/>
      <c r="CT42" s="676"/>
      <c r="CU42" s="676"/>
      <c r="CV42" s="676"/>
      <c r="CW42" s="676"/>
      <c r="CX42" s="676"/>
      <c r="CY42" s="677"/>
      <c r="CZ42" s="668">
        <v>7.8</v>
      </c>
      <c r="DA42" s="678"/>
      <c r="DB42" s="678"/>
      <c r="DC42" s="679"/>
      <c r="DD42" s="671">
        <v>130538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358</v>
      </c>
      <c r="C43" s="663"/>
      <c r="D43" s="663"/>
      <c r="E43" s="663"/>
      <c r="F43" s="663"/>
      <c r="G43" s="663"/>
      <c r="H43" s="663"/>
      <c r="I43" s="663"/>
      <c r="J43" s="663"/>
      <c r="K43" s="663"/>
      <c r="L43" s="663"/>
      <c r="M43" s="663"/>
      <c r="N43" s="663"/>
      <c r="O43" s="663"/>
      <c r="P43" s="663"/>
      <c r="Q43" s="664"/>
      <c r="R43" s="665">
        <v>261544</v>
      </c>
      <c r="S43" s="666"/>
      <c r="T43" s="666"/>
      <c r="U43" s="666"/>
      <c r="V43" s="666"/>
      <c r="W43" s="666"/>
      <c r="X43" s="666"/>
      <c r="Y43" s="667"/>
      <c r="Z43" s="692">
        <v>2.2999999999999998</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359</v>
      </c>
      <c r="CE43" s="663"/>
      <c r="CF43" s="663"/>
      <c r="CG43" s="663"/>
      <c r="CH43" s="663"/>
      <c r="CI43" s="663"/>
      <c r="CJ43" s="663"/>
      <c r="CK43" s="663"/>
      <c r="CL43" s="663"/>
      <c r="CM43" s="663"/>
      <c r="CN43" s="663"/>
      <c r="CO43" s="663"/>
      <c r="CP43" s="663"/>
      <c r="CQ43" s="664"/>
      <c r="CR43" s="665">
        <v>7782</v>
      </c>
      <c r="CS43" s="676"/>
      <c r="CT43" s="676"/>
      <c r="CU43" s="676"/>
      <c r="CV43" s="676"/>
      <c r="CW43" s="676"/>
      <c r="CX43" s="676"/>
      <c r="CY43" s="677"/>
      <c r="CZ43" s="668">
        <v>0.1</v>
      </c>
      <c r="DA43" s="678"/>
      <c r="DB43" s="678"/>
      <c r="DC43" s="679"/>
      <c r="DD43" s="671">
        <v>7782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360</v>
      </c>
      <c r="C44" s="643"/>
      <c r="D44" s="643"/>
      <c r="E44" s="643"/>
      <c r="F44" s="643"/>
      <c r="G44" s="643"/>
      <c r="H44" s="643"/>
      <c r="I44" s="643"/>
      <c r="J44" s="643"/>
      <c r="K44" s="643"/>
      <c r="L44" s="643"/>
      <c r="M44" s="643"/>
      <c r="N44" s="643"/>
      <c r="O44" s="643"/>
      <c r="P44" s="643"/>
      <c r="Q44" s="644"/>
      <c r="R44" s="645">
        <v>11137979</v>
      </c>
      <c r="S44" s="680"/>
      <c r="T44" s="680"/>
      <c r="U44" s="680"/>
      <c r="V44" s="680"/>
      <c r="W44" s="680"/>
      <c r="X44" s="680"/>
      <c r="Y44" s="681"/>
      <c r="Z44" s="682">
        <v>100</v>
      </c>
      <c r="AA44" s="682"/>
      <c r="AB44" s="682"/>
      <c r="AC44" s="682"/>
      <c r="AD44" s="683">
        <v>5137748</v>
      </c>
      <c r="AE44" s="683"/>
      <c r="AF44" s="683"/>
      <c r="AG44" s="683"/>
      <c r="AH44" s="683"/>
      <c r="AI44" s="683"/>
      <c r="AJ44" s="683"/>
      <c r="AK44" s="683"/>
      <c r="AL44" s="648">
        <v>100</v>
      </c>
      <c r="AM44" s="684"/>
      <c r="AN44" s="684"/>
      <c r="AO44" s="685"/>
      <c r="CD44" s="686" t="s">
        <v>307</v>
      </c>
      <c r="CE44" s="687"/>
      <c r="CF44" s="662" t="s">
        <v>361</v>
      </c>
      <c r="CG44" s="663"/>
      <c r="CH44" s="663"/>
      <c r="CI44" s="663"/>
      <c r="CJ44" s="663"/>
      <c r="CK44" s="663"/>
      <c r="CL44" s="663"/>
      <c r="CM44" s="663"/>
      <c r="CN44" s="663"/>
      <c r="CO44" s="663"/>
      <c r="CP44" s="663"/>
      <c r="CQ44" s="664"/>
      <c r="CR44" s="665">
        <v>839994</v>
      </c>
      <c r="CS44" s="666"/>
      <c r="CT44" s="666"/>
      <c r="CU44" s="666"/>
      <c r="CV44" s="666"/>
      <c r="CW44" s="666"/>
      <c r="CX44" s="666"/>
      <c r="CY44" s="667"/>
      <c r="CZ44" s="668">
        <v>7.8</v>
      </c>
      <c r="DA44" s="669"/>
      <c r="DB44" s="669"/>
      <c r="DC44" s="670"/>
      <c r="DD44" s="671">
        <v>130538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362</v>
      </c>
      <c r="CG45" s="663"/>
      <c r="CH45" s="663"/>
      <c r="CI45" s="663"/>
      <c r="CJ45" s="663"/>
      <c r="CK45" s="663"/>
      <c r="CL45" s="663"/>
      <c r="CM45" s="663"/>
      <c r="CN45" s="663"/>
      <c r="CO45" s="663"/>
      <c r="CP45" s="663"/>
      <c r="CQ45" s="664"/>
      <c r="CR45" s="665">
        <v>442240</v>
      </c>
      <c r="CS45" s="676"/>
      <c r="CT45" s="676"/>
      <c r="CU45" s="676"/>
      <c r="CV45" s="676"/>
      <c r="CW45" s="676"/>
      <c r="CX45" s="676"/>
      <c r="CY45" s="677"/>
      <c r="CZ45" s="668">
        <v>4.0999999999999996</v>
      </c>
      <c r="DA45" s="678"/>
      <c r="DB45" s="678"/>
      <c r="DC45" s="679"/>
      <c r="DD45" s="671">
        <v>21965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364</v>
      </c>
      <c r="CG46" s="663"/>
      <c r="CH46" s="663"/>
      <c r="CI46" s="663"/>
      <c r="CJ46" s="663"/>
      <c r="CK46" s="663"/>
      <c r="CL46" s="663"/>
      <c r="CM46" s="663"/>
      <c r="CN46" s="663"/>
      <c r="CO46" s="663"/>
      <c r="CP46" s="663"/>
      <c r="CQ46" s="664"/>
      <c r="CR46" s="665">
        <v>353590</v>
      </c>
      <c r="CS46" s="666"/>
      <c r="CT46" s="666"/>
      <c r="CU46" s="666"/>
      <c r="CV46" s="666"/>
      <c r="CW46" s="666"/>
      <c r="CX46" s="666"/>
      <c r="CY46" s="667"/>
      <c r="CZ46" s="668">
        <v>3.3</v>
      </c>
      <c r="DA46" s="669"/>
      <c r="DB46" s="669"/>
      <c r="DC46" s="670"/>
      <c r="DD46" s="671">
        <v>102909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369</v>
      </c>
      <c r="CE49" s="643"/>
      <c r="CF49" s="643"/>
      <c r="CG49" s="643"/>
      <c r="CH49" s="643"/>
      <c r="CI49" s="643"/>
      <c r="CJ49" s="643"/>
      <c r="CK49" s="643"/>
      <c r="CL49" s="643"/>
      <c r="CM49" s="643"/>
      <c r="CN49" s="643"/>
      <c r="CO49" s="643"/>
      <c r="CP49" s="643"/>
      <c r="CQ49" s="644"/>
      <c r="CR49" s="645">
        <v>10725945</v>
      </c>
      <c r="CS49" s="646"/>
      <c r="CT49" s="646"/>
      <c r="CU49" s="646"/>
      <c r="CV49" s="646"/>
      <c r="CW49" s="646"/>
      <c r="CX49" s="646"/>
      <c r="CY49" s="647"/>
      <c r="CZ49" s="648">
        <v>100</v>
      </c>
      <c r="DA49" s="649"/>
      <c r="DB49" s="649"/>
      <c r="DC49" s="650"/>
      <c r="DD49" s="651">
        <v>7466011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TnfxY46aHMu76ngin/WDzFIf/dOiE9Edy2cVl3Gh5ViiEtEtQ4XzoxzLnab9jKqtsvFT19lQhBAW93BmsQiug==" saltValue="XagY2E30U5/i5t+DERp/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63" t="s">
        <v>370</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c r="AL2" s="1163"/>
      <c r="AM2" s="1163"/>
      <c r="AN2" s="1163"/>
      <c r="AO2" s="1163"/>
      <c r="AP2" s="1163"/>
      <c r="AQ2" s="1163"/>
      <c r="AR2" s="1163"/>
      <c r="AS2" s="1163"/>
      <c r="AT2" s="1163"/>
      <c r="AU2" s="1163"/>
      <c r="AV2" s="1163"/>
      <c r="AW2" s="1163"/>
      <c r="AX2" s="1163"/>
      <c r="AY2" s="1163"/>
      <c r="AZ2" s="1163"/>
      <c r="BA2" s="1163"/>
      <c r="BB2" s="1163"/>
      <c r="BC2" s="1163"/>
      <c r="BD2" s="1163"/>
      <c r="BE2" s="1163"/>
      <c r="BF2" s="1163"/>
      <c r="BG2" s="1163"/>
      <c r="BH2" s="1163"/>
      <c r="BI2" s="116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4" t="s">
        <v>371</v>
      </c>
      <c r="DK2" s="1165"/>
      <c r="DL2" s="1165"/>
      <c r="DM2" s="1165"/>
      <c r="DN2" s="1165"/>
      <c r="DO2" s="1166"/>
      <c r="DP2" s="224"/>
      <c r="DQ2" s="1164" t="s">
        <v>372</v>
      </c>
      <c r="DR2" s="1165"/>
      <c r="DS2" s="1165"/>
      <c r="DT2" s="1165"/>
      <c r="DU2" s="1165"/>
      <c r="DV2" s="1165"/>
      <c r="DW2" s="1165"/>
      <c r="DX2" s="1165"/>
      <c r="DY2" s="1165"/>
      <c r="DZ2" s="1166"/>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32" t="s">
        <v>373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28"/>
      <c r="BA4" s="228"/>
      <c r="BB4" s="228"/>
      <c r="BC4" s="228"/>
      <c r="BD4" s="228"/>
      <c r="BE4" s="229"/>
      <c r="BF4" s="229"/>
      <c r="BG4" s="229"/>
      <c r="BH4" s="229"/>
      <c r="BI4" s="229"/>
      <c r="BJ4" s="229"/>
      <c r="BK4" s="229"/>
      <c r="BL4" s="229"/>
      <c r="BM4" s="229"/>
      <c r="BN4" s="229"/>
      <c r="BO4" s="229"/>
      <c r="BP4" s="229"/>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3" t="s">
        <v>375</v>
      </c>
      <c r="B5" s="1064"/>
      <c r="C5" s="1064"/>
      <c r="D5" s="1064"/>
      <c r="E5" s="1064"/>
      <c r="F5" s="1064"/>
      <c r="G5" s="1064"/>
      <c r="H5" s="1064"/>
      <c r="I5" s="1064"/>
      <c r="J5" s="1064"/>
      <c r="K5" s="1064"/>
      <c r="L5" s="1064"/>
      <c r="M5" s="1064"/>
      <c r="N5" s="1064"/>
      <c r="O5" s="1064"/>
      <c r="P5" s="1065"/>
      <c r="Q5" s="1069" t="s">
        <v>376</v>
      </c>
      <c r="R5" s="1070"/>
      <c r="S5" s="1070"/>
      <c r="T5" s="1070"/>
      <c r="U5" s="1071"/>
      <c r="V5" s="1069" t="s">
        <v>377</v>
      </c>
      <c r="W5" s="1070"/>
      <c r="X5" s="1070"/>
      <c r="Y5" s="1070"/>
      <c r="Z5" s="1071"/>
      <c r="AA5" s="1069" t="s">
        <v>378</v>
      </c>
      <c r="AB5" s="1070"/>
      <c r="AC5" s="1070"/>
      <c r="AD5" s="1070"/>
      <c r="AE5" s="1070"/>
      <c r="AF5" s="1167" t="s">
        <v>379</v>
      </c>
      <c r="AG5" s="1070"/>
      <c r="AH5" s="1070"/>
      <c r="AI5" s="1070"/>
      <c r="AJ5" s="1083"/>
      <c r="AK5" s="1070" t="s">
        <v>380</v>
      </c>
      <c r="AL5" s="1070"/>
      <c r="AM5" s="1070"/>
      <c r="AN5" s="1070"/>
      <c r="AO5" s="1071"/>
      <c r="AP5" s="1069" t="s">
        <v>381</v>
      </c>
      <c r="AQ5" s="1070"/>
      <c r="AR5" s="1070"/>
      <c r="AS5" s="1070"/>
      <c r="AT5" s="1071"/>
      <c r="AU5" s="1069" t="s">
        <v>382</v>
      </c>
      <c r="AV5" s="1070"/>
      <c r="AW5" s="1070"/>
      <c r="AX5" s="1070"/>
      <c r="AY5" s="1083"/>
      <c r="AZ5" s="228"/>
      <c r="BA5" s="228"/>
      <c r="BB5" s="228"/>
      <c r="BC5" s="228"/>
      <c r="BD5" s="228"/>
      <c r="BE5" s="229"/>
      <c r="BF5" s="229"/>
      <c r="BG5" s="229"/>
      <c r="BH5" s="229"/>
      <c r="BI5" s="229"/>
      <c r="BJ5" s="229"/>
      <c r="BK5" s="229"/>
      <c r="BL5" s="229"/>
      <c r="BM5" s="229"/>
      <c r="BN5" s="229"/>
      <c r="BO5" s="229"/>
      <c r="BP5" s="229"/>
      <c r="BQ5" s="1063" t="s">
        <v>383</v>
      </c>
      <c r="BR5" s="1064"/>
      <c r="BS5" s="1064"/>
      <c r="BT5" s="1064"/>
      <c r="BU5" s="1064"/>
      <c r="BV5" s="1064"/>
      <c r="BW5" s="1064"/>
      <c r="BX5" s="1064"/>
      <c r="BY5" s="1064"/>
      <c r="BZ5" s="1064"/>
      <c r="CA5" s="1064"/>
      <c r="CB5" s="1064"/>
      <c r="CC5" s="1064"/>
      <c r="CD5" s="1064"/>
      <c r="CE5" s="1064"/>
      <c r="CF5" s="1064"/>
      <c r="CG5" s="1065"/>
      <c r="CH5" s="1069" t="s">
        <v>384</v>
      </c>
      <c r="CI5" s="1070"/>
      <c r="CJ5" s="1070"/>
      <c r="CK5" s="1070"/>
      <c r="CL5" s="1071"/>
      <c r="CM5" s="1069" t="s">
        <v>385</v>
      </c>
      <c r="CN5" s="1070"/>
      <c r="CO5" s="1070"/>
      <c r="CP5" s="1070"/>
      <c r="CQ5" s="1071"/>
      <c r="CR5" s="1069" t="s">
        <v>386</v>
      </c>
      <c r="CS5" s="1070"/>
      <c r="CT5" s="1070"/>
      <c r="CU5" s="1070"/>
      <c r="CV5" s="1071"/>
      <c r="CW5" s="1069" t="s">
        <v>387</v>
      </c>
      <c r="CX5" s="1070"/>
      <c r="CY5" s="1070"/>
      <c r="CZ5" s="1070"/>
      <c r="DA5" s="1071"/>
      <c r="DB5" s="1069" t="s">
        <v>388</v>
      </c>
      <c r="DC5" s="1070"/>
      <c r="DD5" s="1070"/>
      <c r="DE5" s="1070"/>
      <c r="DF5" s="1071"/>
      <c r="DG5" s="1157" t="s">
        <v>389</v>
      </c>
      <c r="DH5" s="1158"/>
      <c r="DI5" s="1158"/>
      <c r="DJ5" s="1158"/>
      <c r="DK5" s="1159"/>
      <c r="DL5" s="1157" t="s">
        <v>390</v>
      </c>
      <c r="DM5" s="1158"/>
      <c r="DN5" s="1158"/>
      <c r="DO5" s="1158"/>
      <c r="DP5" s="1159"/>
      <c r="DQ5" s="1069" t="s">
        <v>391</v>
      </c>
      <c r="DR5" s="1070"/>
      <c r="DS5" s="1070"/>
      <c r="DT5" s="1070"/>
      <c r="DU5" s="1071"/>
      <c r="DV5" s="1069" t="s">
        <v>382</v>
      </c>
      <c r="DW5" s="1070"/>
      <c r="DX5" s="1070"/>
      <c r="DY5" s="1070"/>
      <c r="DZ5" s="1083"/>
      <c r="EA5" s="230"/>
    </row>
    <row r="6" spans="1:131" s="231" customFormat="1" ht="26.25" customHeight="1" thickBot="1">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8"/>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60"/>
      <c r="DH6" s="1161"/>
      <c r="DI6" s="1161"/>
      <c r="DJ6" s="1161"/>
      <c r="DK6" s="1162"/>
      <c r="DL6" s="1160"/>
      <c r="DM6" s="1161"/>
      <c r="DN6" s="1161"/>
      <c r="DO6" s="1161"/>
      <c r="DP6" s="1162"/>
      <c r="DQ6" s="1072"/>
      <c r="DR6" s="1073"/>
      <c r="DS6" s="1073"/>
      <c r="DT6" s="1073"/>
      <c r="DU6" s="1074"/>
      <c r="DV6" s="1072"/>
      <c r="DW6" s="1073"/>
      <c r="DX6" s="1073"/>
      <c r="DY6" s="1073"/>
      <c r="DZ6" s="1084"/>
      <c r="EA6" s="230"/>
    </row>
    <row r="7" spans="1:131" s="231" customFormat="1" ht="26.25" customHeight="1" thickTop="1">
      <c r="A7" s="232">
        <v>1</v>
      </c>
      <c r="B7" s="1120" t="s">
        <v>392</v>
      </c>
      <c r="C7" s="1121"/>
      <c r="D7" s="1121"/>
      <c r="E7" s="1121"/>
      <c r="F7" s="1121"/>
      <c r="G7" s="1121"/>
      <c r="H7" s="1121"/>
      <c r="I7" s="1121"/>
      <c r="J7" s="1121"/>
      <c r="K7" s="1121"/>
      <c r="L7" s="1121"/>
      <c r="M7" s="1121"/>
      <c r="N7" s="1121"/>
      <c r="O7" s="1121"/>
      <c r="P7" s="1122"/>
      <c r="Q7" s="1175">
        <v>11138</v>
      </c>
      <c r="R7" s="1176"/>
      <c r="S7" s="1176"/>
      <c r="T7" s="1176"/>
      <c r="U7" s="1176"/>
      <c r="V7" s="1176">
        <v>10726</v>
      </c>
      <c r="W7" s="1176"/>
      <c r="X7" s="1176"/>
      <c r="Y7" s="1176"/>
      <c r="Z7" s="1176"/>
      <c r="AA7" s="1176">
        <f>(11137979-10725945)/1000</f>
        <v>412.03399999999999</v>
      </c>
      <c r="AB7" s="1176"/>
      <c r="AC7" s="1176"/>
      <c r="AD7" s="1176"/>
      <c r="AE7" s="1177"/>
      <c r="AF7" s="1178">
        <v>399</v>
      </c>
      <c r="AG7" s="1179"/>
      <c r="AH7" s="1179"/>
      <c r="AI7" s="1179"/>
      <c r="AJ7" s="1180"/>
      <c r="AK7" s="1181">
        <v>1313</v>
      </c>
      <c r="AL7" s="1182"/>
      <c r="AM7" s="1182"/>
      <c r="AN7" s="1182"/>
      <c r="AO7" s="1182"/>
      <c r="AP7" s="1182">
        <v>6825</v>
      </c>
      <c r="AQ7" s="1182"/>
      <c r="AR7" s="1182"/>
      <c r="AS7" s="1182"/>
      <c r="AT7" s="1182"/>
      <c r="AU7" s="1183"/>
      <c r="AV7" s="1183"/>
      <c r="AW7" s="1183"/>
      <c r="AX7" s="1183"/>
      <c r="AY7" s="1184"/>
      <c r="AZ7" s="228"/>
      <c r="BA7" s="228"/>
      <c r="BB7" s="228"/>
      <c r="BC7" s="228"/>
      <c r="BD7" s="228"/>
      <c r="BE7" s="229"/>
      <c r="BF7" s="229"/>
      <c r="BG7" s="229"/>
      <c r="BH7" s="229"/>
      <c r="BI7" s="229"/>
      <c r="BJ7" s="229"/>
      <c r="BK7" s="229"/>
      <c r="BL7" s="229"/>
      <c r="BM7" s="229"/>
      <c r="BN7" s="229"/>
      <c r="BO7" s="229"/>
      <c r="BP7" s="229"/>
      <c r="BQ7" s="232">
        <v>1</v>
      </c>
      <c r="BR7" s="233"/>
      <c r="BS7" s="1172" t="s">
        <v>602</v>
      </c>
      <c r="BT7" s="1173"/>
      <c r="BU7" s="1173"/>
      <c r="BV7" s="1173"/>
      <c r="BW7" s="1173"/>
      <c r="BX7" s="1173"/>
      <c r="BY7" s="1173"/>
      <c r="BZ7" s="1173"/>
      <c r="CA7" s="1173"/>
      <c r="CB7" s="1173"/>
      <c r="CC7" s="1173"/>
      <c r="CD7" s="1173"/>
      <c r="CE7" s="1173"/>
      <c r="CF7" s="1173"/>
      <c r="CG7" s="1185"/>
      <c r="CH7" s="1169">
        <v>7</v>
      </c>
      <c r="CI7" s="1170"/>
      <c r="CJ7" s="1170"/>
      <c r="CK7" s="1170"/>
      <c r="CL7" s="1171"/>
      <c r="CM7" s="1169">
        <v>32</v>
      </c>
      <c r="CN7" s="1170"/>
      <c r="CO7" s="1170"/>
      <c r="CP7" s="1170"/>
      <c r="CQ7" s="1171"/>
      <c r="CR7" s="1169">
        <v>46</v>
      </c>
      <c r="CS7" s="1170"/>
      <c r="CT7" s="1170"/>
      <c r="CU7" s="1170"/>
      <c r="CV7" s="1171"/>
      <c r="CW7" s="1169" t="s">
        <v>616</v>
      </c>
      <c r="CX7" s="1170"/>
      <c r="CY7" s="1170"/>
      <c r="CZ7" s="1170"/>
      <c r="DA7" s="1171"/>
      <c r="DB7" s="1169" t="s">
        <v>615</v>
      </c>
      <c r="DC7" s="1170"/>
      <c r="DD7" s="1170"/>
      <c r="DE7" s="1170"/>
      <c r="DF7" s="1171"/>
      <c r="DG7" s="1169" t="s">
        <v>615</v>
      </c>
      <c r="DH7" s="1170"/>
      <c r="DI7" s="1170"/>
      <c r="DJ7" s="1170"/>
      <c r="DK7" s="1171"/>
      <c r="DL7" s="1169" t="s">
        <v>615</v>
      </c>
      <c r="DM7" s="1170"/>
      <c r="DN7" s="1170"/>
      <c r="DO7" s="1170"/>
      <c r="DP7" s="1171"/>
      <c r="DQ7" s="1169" t="s">
        <v>615</v>
      </c>
      <c r="DR7" s="1170"/>
      <c r="DS7" s="1170"/>
      <c r="DT7" s="1170"/>
      <c r="DU7" s="1171"/>
      <c r="DV7" s="1172"/>
      <c r="DW7" s="1173"/>
      <c r="DX7" s="1173"/>
      <c r="DY7" s="1173"/>
      <c r="DZ7" s="1174"/>
      <c r="EA7" s="230"/>
    </row>
    <row r="8" spans="1:131" s="231" customFormat="1" ht="26.25" customHeight="1">
      <c r="A8" s="234">
        <v>2</v>
      </c>
      <c r="B8" s="1098"/>
      <c r="C8" s="1099"/>
      <c r="D8" s="1099"/>
      <c r="E8" s="1099"/>
      <c r="F8" s="1099"/>
      <c r="G8" s="1099"/>
      <c r="H8" s="1099"/>
      <c r="I8" s="1099"/>
      <c r="J8" s="1099"/>
      <c r="K8" s="1099"/>
      <c r="L8" s="1099"/>
      <c r="M8" s="1099"/>
      <c r="N8" s="1099"/>
      <c r="O8" s="1099"/>
      <c r="P8" s="1100"/>
      <c r="Q8" s="1106"/>
      <c r="R8" s="1107"/>
      <c r="S8" s="1107"/>
      <c r="T8" s="1107"/>
      <c r="U8" s="1107"/>
      <c r="V8" s="1107"/>
      <c r="W8" s="1107"/>
      <c r="X8" s="1107"/>
      <c r="Y8" s="1107"/>
      <c r="Z8" s="1107"/>
      <c r="AA8" s="1107"/>
      <c r="AB8" s="1107"/>
      <c r="AC8" s="1107"/>
      <c r="AD8" s="1107"/>
      <c r="AE8" s="1108"/>
      <c r="AF8" s="1103"/>
      <c r="AG8" s="1104"/>
      <c r="AH8" s="1104"/>
      <c r="AI8" s="1104"/>
      <c r="AJ8" s="1105"/>
      <c r="AK8" s="1153"/>
      <c r="AL8" s="1154"/>
      <c r="AM8" s="1154"/>
      <c r="AN8" s="1154"/>
      <c r="AO8" s="1154"/>
      <c r="AP8" s="1154"/>
      <c r="AQ8" s="1154"/>
      <c r="AR8" s="1154"/>
      <c r="AS8" s="1154"/>
      <c r="AT8" s="1154"/>
      <c r="AU8" s="1155"/>
      <c r="AV8" s="1155"/>
      <c r="AW8" s="1155"/>
      <c r="AX8" s="1155"/>
      <c r="AY8" s="1156"/>
      <c r="AZ8" s="228"/>
      <c r="BA8" s="228"/>
      <c r="BB8" s="228"/>
      <c r="BC8" s="228"/>
      <c r="BD8" s="228"/>
      <c r="BE8" s="229"/>
      <c r="BF8" s="229"/>
      <c r="BG8" s="229"/>
      <c r="BH8" s="229"/>
      <c r="BI8" s="229"/>
      <c r="BJ8" s="229"/>
      <c r="BK8" s="229"/>
      <c r="BL8" s="229"/>
      <c r="BM8" s="229"/>
      <c r="BN8" s="229"/>
      <c r="BO8" s="229"/>
      <c r="BP8" s="229"/>
      <c r="BQ8" s="234">
        <v>2</v>
      </c>
      <c r="BR8" s="235"/>
      <c r="BS8" s="1060" t="s">
        <v>603</v>
      </c>
      <c r="BT8" s="1061"/>
      <c r="BU8" s="1061"/>
      <c r="BV8" s="1061"/>
      <c r="BW8" s="1061"/>
      <c r="BX8" s="1061"/>
      <c r="BY8" s="1061"/>
      <c r="BZ8" s="1061"/>
      <c r="CA8" s="1061"/>
      <c r="CB8" s="1061"/>
      <c r="CC8" s="1061"/>
      <c r="CD8" s="1061"/>
      <c r="CE8" s="1061"/>
      <c r="CF8" s="1061"/>
      <c r="CG8" s="1082"/>
      <c r="CH8" s="1057">
        <v>-6</v>
      </c>
      <c r="CI8" s="1058"/>
      <c r="CJ8" s="1058"/>
      <c r="CK8" s="1058"/>
      <c r="CL8" s="1059"/>
      <c r="CM8" s="1057">
        <v>152</v>
      </c>
      <c r="CN8" s="1058"/>
      <c r="CO8" s="1058"/>
      <c r="CP8" s="1058"/>
      <c r="CQ8" s="1059"/>
      <c r="CR8" s="1057">
        <v>3</v>
      </c>
      <c r="CS8" s="1058"/>
      <c r="CT8" s="1058"/>
      <c r="CU8" s="1058"/>
      <c r="CV8" s="1059"/>
      <c r="CW8" s="1057" t="s">
        <v>619</v>
      </c>
      <c r="CX8" s="1058"/>
      <c r="CY8" s="1058"/>
      <c r="CZ8" s="1058"/>
      <c r="DA8" s="1059"/>
      <c r="DB8" s="1057" t="s">
        <v>614</v>
      </c>
      <c r="DC8" s="1058"/>
      <c r="DD8" s="1058"/>
      <c r="DE8" s="1058"/>
      <c r="DF8" s="1059"/>
      <c r="DG8" s="1057" t="s">
        <v>614</v>
      </c>
      <c r="DH8" s="1058"/>
      <c r="DI8" s="1058"/>
      <c r="DJ8" s="1058"/>
      <c r="DK8" s="1059"/>
      <c r="DL8" s="1057" t="s">
        <v>614</v>
      </c>
      <c r="DM8" s="1058"/>
      <c r="DN8" s="1058"/>
      <c r="DO8" s="1058"/>
      <c r="DP8" s="1059"/>
      <c r="DQ8" s="1057" t="s">
        <v>614</v>
      </c>
      <c r="DR8" s="1058"/>
      <c r="DS8" s="1058"/>
      <c r="DT8" s="1058"/>
      <c r="DU8" s="1059"/>
      <c r="DV8" s="1060"/>
      <c r="DW8" s="1061"/>
      <c r="DX8" s="1061"/>
      <c r="DY8" s="1061"/>
      <c r="DZ8" s="1062"/>
      <c r="EA8" s="230"/>
    </row>
    <row r="9" spans="1:131" s="231" customFormat="1" ht="26.25" customHeight="1">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53"/>
      <c r="AL9" s="1154"/>
      <c r="AM9" s="1154"/>
      <c r="AN9" s="1154"/>
      <c r="AO9" s="1154"/>
      <c r="AP9" s="1154"/>
      <c r="AQ9" s="1154"/>
      <c r="AR9" s="1154"/>
      <c r="AS9" s="1154"/>
      <c r="AT9" s="1154"/>
      <c r="AU9" s="1155"/>
      <c r="AV9" s="1155"/>
      <c r="AW9" s="1155"/>
      <c r="AX9" s="1155"/>
      <c r="AY9" s="1156"/>
      <c r="AZ9" s="228"/>
      <c r="BA9" s="228"/>
      <c r="BB9" s="228"/>
      <c r="BC9" s="228"/>
      <c r="BD9" s="228"/>
      <c r="BE9" s="229"/>
      <c r="BF9" s="229"/>
      <c r="BG9" s="229"/>
      <c r="BH9" s="229"/>
      <c r="BI9" s="229"/>
      <c r="BJ9" s="229"/>
      <c r="BK9" s="229"/>
      <c r="BL9" s="229"/>
      <c r="BM9" s="229"/>
      <c r="BN9" s="229"/>
      <c r="BO9" s="229"/>
      <c r="BP9" s="229"/>
      <c r="BQ9" s="234">
        <v>3</v>
      </c>
      <c r="BR9" s="235"/>
      <c r="BS9" s="1060" t="s">
        <v>604</v>
      </c>
      <c r="BT9" s="1061"/>
      <c r="BU9" s="1061"/>
      <c r="BV9" s="1061"/>
      <c r="BW9" s="1061"/>
      <c r="BX9" s="1061"/>
      <c r="BY9" s="1061"/>
      <c r="BZ9" s="1061"/>
      <c r="CA9" s="1061"/>
      <c r="CB9" s="1061"/>
      <c r="CC9" s="1061"/>
      <c r="CD9" s="1061"/>
      <c r="CE9" s="1061"/>
      <c r="CF9" s="1061"/>
      <c r="CG9" s="1082"/>
      <c r="CH9" s="1057">
        <v>2</v>
      </c>
      <c r="CI9" s="1058"/>
      <c r="CJ9" s="1058"/>
      <c r="CK9" s="1058"/>
      <c r="CL9" s="1059"/>
      <c r="CM9" s="1057">
        <v>47</v>
      </c>
      <c r="CN9" s="1058"/>
      <c r="CO9" s="1058"/>
      <c r="CP9" s="1058"/>
      <c r="CQ9" s="1059"/>
      <c r="CR9" s="1057">
        <v>5</v>
      </c>
      <c r="CS9" s="1058"/>
      <c r="CT9" s="1058"/>
      <c r="CU9" s="1058"/>
      <c r="CV9" s="1059"/>
      <c r="CW9" s="1057" t="s">
        <v>619</v>
      </c>
      <c r="CX9" s="1058"/>
      <c r="CY9" s="1058"/>
      <c r="CZ9" s="1058"/>
      <c r="DA9" s="1059"/>
      <c r="DB9" s="1057" t="s">
        <v>612</v>
      </c>
      <c r="DC9" s="1058"/>
      <c r="DD9" s="1058"/>
      <c r="DE9" s="1058"/>
      <c r="DF9" s="1059"/>
      <c r="DG9" s="1057" t="s">
        <v>612</v>
      </c>
      <c r="DH9" s="1058"/>
      <c r="DI9" s="1058"/>
      <c r="DJ9" s="1058"/>
      <c r="DK9" s="1059"/>
      <c r="DL9" s="1057" t="s">
        <v>612</v>
      </c>
      <c r="DM9" s="1058"/>
      <c r="DN9" s="1058"/>
      <c r="DO9" s="1058"/>
      <c r="DP9" s="1059"/>
      <c r="DQ9" s="1057" t="s">
        <v>612</v>
      </c>
      <c r="DR9" s="1058"/>
      <c r="DS9" s="1058"/>
      <c r="DT9" s="1058"/>
      <c r="DU9" s="1059"/>
      <c r="DV9" s="1060"/>
      <c r="DW9" s="1061"/>
      <c r="DX9" s="1061"/>
      <c r="DY9" s="1061"/>
      <c r="DZ9" s="1062"/>
      <c r="EA9" s="230"/>
    </row>
    <row r="10" spans="1:131" s="231" customFormat="1" ht="26.25" customHeight="1">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53"/>
      <c r="AL10" s="1154"/>
      <c r="AM10" s="1154"/>
      <c r="AN10" s="1154"/>
      <c r="AO10" s="1154"/>
      <c r="AP10" s="1154"/>
      <c r="AQ10" s="1154"/>
      <c r="AR10" s="1154"/>
      <c r="AS10" s="1154"/>
      <c r="AT10" s="1154"/>
      <c r="AU10" s="1155"/>
      <c r="AV10" s="1155"/>
      <c r="AW10" s="1155"/>
      <c r="AX10" s="1155"/>
      <c r="AY10" s="1156"/>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53"/>
      <c r="AL11" s="1154"/>
      <c r="AM11" s="1154"/>
      <c r="AN11" s="1154"/>
      <c r="AO11" s="1154"/>
      <c r="AP11" s="1154"/>
      <c r="AQ11" s="1154"/>
      <c r="AR11" s="1154"/>
      <c r="AS11" s="1154"/>
      <c r="AT11" s="1154"/>
      <c r="AU11" s="1155"/>
      <c r="AV11" s="1155"/>
      <c r="AW11" s="1155"/>
      <c r="AX11" s="1155"/>
      <c r="AY11" s="1156"/>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53"/>
      <c r="AL12" s="1154"/>
      <c r="AM12" s="1154"/>
      <c r="AN12" s="1154"/>
      <c r="AO12" s="1154"/>
      <c r="AP12" s="1154"/>
      <c r="AQ12" s="1154"/>
      <c r="AR12" s="1154"/>
      <c r="AS12" s="1154"/>
      <c r="AT12" s="1154"/>
      <c r="AU12" s="1155"/>
      <c r="AV12" s="1155"/>
      <c r="AW12" s="1155"/>
      <c r="AX12" s="1155"/>
      <c r="AY12" s="1156"/>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53"/>
      <c r="AL13" s="1154"/>
      <c r="AM13" s="1154"/>
      <c r="AN13" s="1154"/>
      <c r="AO13" s="1154"/>
      <c r="AP13" s="1154"/>
      <c r="AQ13" s="1154"/>
      <c r="AR13" s="1154"/>
      <c r="AS13" s="1154"/>
      <c r="AT13" s="1154"/>
      <c r="AU13" s="1155"/>
      <c r="AV13" s="1155"/>
      <c r="AW13" s="1155"/>
      <c r="AX13" s="1155"/>
      <c r="AY13" s="1156"/>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53"/>
      <c r="AL14" s="1154"/>
      <c r="AM14" s="1154"/>
      <c r="AN14" s="1154"/>
      <c r="AO14" s="1154"/>
      <c r="AP14" s="1154"/>
      <c r="AQ14" s="1154"/>
      <c r="AR14" s="1154"/>
      <c r="AS14" s="1154"/>
      <c r="AT14" s="1154"/>
      <c r="AU14" s="1155"/>
      <c r="AV14" s="1155"/>
      <c r="AW14" s="1155"/>
      <c r="AX14" s="1155"/>
      <c r="AY14" s="1156"/>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53"/>
      <c r="AL15" s="1154"/>
      <c r="AM15" s="1154"/>
      <c r="AN15" s="1154"/>
      <c r="AO15" s="1154"/>
      <c r="AP15" s="1154"/>
      <c r="AQ15" s="1154"/>
      <c r="AR15" s="1154"/>
      <c r="AS15" s="1154"/>
      <c r="AT15" s="1154"/>
      <c r="AU15" s="1155"/>
      <c r="AV15" s="1155"/>
      <c r="AW15" s="1155"/>
      <c r="AX15" s="1155"/>
      <c r="AY15" s="1156"/>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53"/>
      <c r="AL16" s="1154"/>
      <c r="AM16" s="1154"/>
      <c r="AN16" s="1154"/>
      <c r="AO16" s="1154"/>
      <c r="AP16" s="1154"/>
      <c r="AQ16" s="1154"/>
      <c r="AR16" s="1154"/>
      <c r="AS16" s="1154"/>
      <c r="AT16" s="1154"/>
      <c r="AU16" s="1155"/>
      <c r="AV16" s="1155"/>
      <c r="AW16" s="1155"/>
      <c r="AX16" s="1155"/>
      <c r="AY16" s="1156"/>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53"/>
      <c r="AL17" s="1154"/>
      <c r="AM17" s="1154"/>
      <c r="AN17" s="1154"/>
      <c r="AO17" s="1154"/>
      <c r="AP17" s="1154"/>
      <c r="AQ17" s="1154"/>
      <c r="AR17" s="1154"/>
      <c r="AS17" s="1154"/>
      <c r="AT17" s="1154"/>
      <c r="AU17" s="1155"/>
      <c r="AV17" s="1155"/>
      <c r="AW17" s="1155"/>
      <c r="AX17" s="1155"/>
      <c r="AY17" s="1156"/>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53"/>
      <c r="AL18" s="1154"/>
      <c r="AM18" s="1154"/>
      <c r="AN18" s="1154"/>
      <c r="AO18" s="1154"/>
      <c r="AP18" s="1154"/>
      <c r="AQ18" s="1154"/>
      <c r="AR18" s="1154"/>
      <c r="AS18" s="1154"/>
      <c r="AT18" s="1154"/>
      <c r="AU18" s="1155"/>
      <c r="AV18" s="1155"/>
      <c r="AW18" s="1155"/>
      <c r="AX18" s="1155"/>
      <c r="AY18" s="1156"/>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53"/>
      <c r="AL19" s="1154"/>
      <c r="AM19" s="1154"/>
      <c r="AN19" s="1154"/>
      <c r="AO19" s="1154"/>
      <c r="AP19" s="1154"/>
      <c r="AQ19" s="1154"/>
      <c r="AR19" s="1154"/>
      <c r="AS19" s="1154"/>
      <c r="AT19" s="1154"/>
      <c r="AU19" s="1155"/>
      <c r="AV19" s="1155"/>
      <c r="AW19" s="1155"/>
      <c r="AX19" s="1155"/>
      <c r="AY19" s="1156"/>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53"/>
      <c r="AL20" s="1154"/>
      <c r="AM20" s="1154"/>
      <c r="AN20" s="1154"/>
      <c r="AO20" s="1154"/>
      <c r="AP20" s="1154"/>
      <c r="AQ20" s="1154"/>
      <c r="AR20" s="1154"/>
      <c r="AS20" s="1154"/>
      <c r="AT20" s="1154"/>
      <c r="AU20" s="1155"/>
      <c r="AV20" s="1155"/>
      <c r="AW20" s="1155"/>
      <c r="AX20" s="1155"/>
      <c r="AY20" s="1156"/>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53"/>
      <c r="AL21" s="1154"/>
      <c r="AM21" s="1154"/>
      <c r="AN21" s="1154"/>
      <c r="AO21" s="1154"/>
      <c r="AP21" s="1154"/>
      <c r="AQ21" s="1154"/>
      <c r="AR21" s="1154"/>
      <c r="AS21" s="1154"/>
      <c r="AT21" s="1154"/>
      <c r="AU21" s="1155"/>
      <c r="AV21" s="1155"/>
      <c r="AW21" s="1155"/>
      <c r="AX21" s="1155"/>
      <c r="AY21" s="1156"/>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c r="A22" s="234">
        <v>16</v>
      </c>
      <c r="B22" s="1098"/>
      <c r="C22" s="1099"/>
      <c r="D22" s="1099"/>
      <c r="E22" s="1099"/>
      <c r="F22" s="1099"/>
      <c r="G22" s="1099"/>
      <c r="H22" s="1099"/>
      <c r="I22" s="1099"/>
      <c r="J22" s="1099"/>
      <c r="K22" s="1099"/>
      <c r="L22" s="1099"/>
      <c r="M22" s="1099"/>
      <c r="N22" s="1099"/>
      <c r="O22" s="1099"/>
      <c r="P22" s="1100"/>
      <c r="Q22" s="1146"/>
      <c r="R22" s="1147"/>
      <c r="S22" s="1147"/>
      <c r="T22" s="1147"/>
      <c r="U22" s="1147"/>
      <c r="V22" s="1147"/>
      <c r="W22" s="1147"/>
      <c r="X22" s="1147"/>
      <c r="Y22" s="1147"/>
      <c r="Z22" s="1147"/>
      <c r="AA22" s="1147"/>
      <c r="AB22" s="1147"/>
      <c r="AC22" s="1147"/>
      <c r="AD22" s="1147"/>
      <c r="AE22" s="1148"/>
      <c r="AF22" s="1103"/>
      <c r="AG22" s="1104"/>
      <c r="AH22" s="1104"/>
      <c r="AI22" s="1104"/>
      <c r="AJ22" s="1105"/>
      <c r="AK22" s="1149"/>
      <c r="AL22" s="1150"/>
      <c r="AM22" s="1150"/>
      <c r="AN22" s="1150"/>
      <c r="AO22" s="1150"/>
      <c r="AP22" s="1150"/>
      <c r="AQ22" s="1150"/>
      <c r="AR22" s="1150"/>
      <c r="AS22" s="1150"/>
      <c r="AT22" s="1150"/>
      <c r="AU22" s="1151"/>
      <c r="AV22" s="1151"/>
      <c r="AW22" s="1151"/>
      <c r="AX22" s="1151"/>
      <c r="AY22" s="1152"/>
      <c r="AZ22" s="1096" t="s">
        <v>393</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c r="A23" s="236" t="s">
        <v>394</v>
      </c>
      <c r="B23" s="1002" t="s">
        <v>395</v>
      </c>
      <c r="C23" s="1003"/>
      <c r="D23" s="1003"/>
      <c r="E23" s="1003"/>
      <c r="F23" s="1003"/>
      <c r="G23" s="1003"/>
      <c r="H23" s="1003"/>
      <c r="I23" s="1003"/>
      <c r="J23" s="1003"/>
      <c r="K23" s="1003"/>
      <c r="L23" s="1003"/>
      <c r="M23" s="1003"/>
      <c r="N23" s="1003"/>
      <c r="O23" s="1003"/>
      <c r="P23" s="1013"/>
      <c r="Q23" s="1140">
        <f>Q7</f>
        <v>11138</v>
      </c>
      <c r="R23" s="1134"/>
      <c r="S23" s="1134"/>
      <c r="T23" s="1134"/>
      <c r="U23" s="1134"/>
      <c r="V23" s="1134">
        <f>V7</f>
        <v>10726</v>
      </c>
      <c r="W23" s="1134"/>
      <c r="X23" s="1134"/>
      <c r="Y23" s="1134"/>
      <c r="Z23" s="1134"/>
      <c r="AA23" s="1134">
        <f>AA7</f>
        <v>412.03399999999999</v>
      </c>
      <c r="AB23" s="1134"/>
      <c r="AC23" s="1134"/>
      <c r="AD23" s="1134"/>
      <c r="AE23" s="1141"/>
      <c r="AF23" s="1142">
        <v>399</v>
      </c>
      <c r="AG23" s="1134"/>
      <c r="AH23" s="1134"/>
      <c r="AI23" s="1134"/>
      <c r="AJ23" s="1143"/>
      <c r="AK23" s="1144"/>
      <c r="AL23" s="1145"/>
      <c r="AM23" s="1145"/>
      <c r="AN23" s="1145"/>
      <c r="AO23" s="1145"/>
      <c r="AP23" s="1134">
        <f>AP7</f>
        <v>6825</v>
      </c>
      <c r="AQ23" s="1134"/>
      <c r="AR23" s="1134"/>
      <c r="AS23" s="1134"/>
      <c r="AT23" s="1134"/>
      <c r="AU23" s="1135"/>
      <c r="AV23" s="1135"/>
      <c r="AW23" s="1135"/>
      <c r="AX23" s="1135"/>
      <c r="AY23" s="1136"/>
      <c r="AZ23" s="1137" t="s">
        <v>139</v>
      </c>
      <c r="BA23" s="1138"/>
      <c r="BB23" s="1138"/>
      <c r="BC23" s="1138"/>
      <c r="BD23" s="1139"/>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c r="A24" s="1133" t="s">
        <v>396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c r="A25" s="1132" t="s">
        <v>397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c r="A26" s="1063" t="s">
        <v>375</v>
      </c>
      <c r="B26" s="1064"/>
      <c r="C26" s="1064"/>
      <c r="D26" s="1064"/>
      <c r="E26" s="1064"/>
      <c r="F26" s="1064"/>
      <c r="G26" s="1064"/>
      <c r="H26" s="1064"/>
      <c r="I26" s="1064"/>
      <c r="J26" s="1064"/>
      <c r="K26" s="1064"/>
      <c r="L26" s="1064"/>
      <c r="M26" s="1064"/>
      <c r="N26" s="1064"/>
      <c r="O26" s="1064"/>
      <c r="P26" s="1065"/>
      <c r="Q26" s="1069" t="s">
        <v>398</v>
      </c>
      <c r="R26" s="1070"/>
      <c r="S26" s="1070"/>
      <c r="T26" s="1070"/>
      <c r="U26" s="1071"/>
      <c r="V26" s="1069" t="s">
        <v>399</v>
      </c>
      <c r="W26" s="1070"/>
      <c r="X26" s="1070"/>
      <c r="Y26" s="1070"/>
      <c r="Z26" s="1071"/>
      <c r="AA26" s="1069" t="s">
        <v>400</v>
      </c>
      <c r="AB26" s="1070"/>
      <c r="AC26" s="1070"/>
      <c r="AD26" s="1070"/>
      <c r="AE26" s="1070"/>
      <c r="AF26" s="1128" t="s">
        <v>401</v>
      </c>
      <c r="AG26" s="1076"/>
      <c r="AH26" s="1076"/>
      <c r="AI26" s="1076"/>
      <c r="AJ26" s="1129"/>
      <c r="AK26" s="1070" t="s">
        <v>402</v>
      </c>
      <c r="AL26" s="1070"/>
      <c r="AM26" s="1070"/>
      <c r="AN26" s="1070"/>
      <c r="AO26" s="1071"/>
      <c r="AP26" s="1069" t="s">
        <v>403</v>
      </c>
      <c r="AQ26" s="1070"/>
      <c r="AR26" s="1070"/>
      <c r="AS26" s="1070"/>
      <c r="AT26" s="1071"/>
      <c r="AU26" s="1069" t="s">
        <v>404</v>
      </c>
      <c r="AV26" s="1070"/>
      <c r="AW26" s="1070"/>
      <c r="AX26" s="1070"/>
      <c r="AY26" s="1071"/>
      <c r="AZ26" s="1069" t="s">
        <v>405</v>
      </c>
      <c r="BA26" s="1070"/>
      <c r="BB26" s="1070"/>
      <c r="BC26" s="1070"/>
      <c r="BD26" s="1071"/>
      <c r="BE26" s="1069" t="s">
        <v>382</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30"/>
      <c r="AG27" s="1079"/>
      <c r="AH27" s="1079"/>
      <c r="AI27" s="1079"/>
      <c r="AJ27" s="1131"/>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c r="A28" s="238">
        <v>1</v>
      </c>
      <c r="B28" s="1120" t="s">
        <v>406</v>
      </c>
      <c r="C28" s="1121"/>
      <c r="D28" s="1121"/>
      <c r="E28" s="1121"/>
      <c r="F28" s="1121"/>
      <c r="G28" s="1121"/>
      <c r="H28" s="1121"/>
      <c r="I28" s="1121"/>
      <c r="J28" s="1121"/>
      <c r="K28" s="1121"/>
      <c r="L28" s="1121"/>
      <c r="M28" s="1121"/>
      <c r="N28" s="1121"/>
      <c r="O28" s="1121"/>
      <c r="P28" s="1122"/>
      <c r="Q28" s="1123">
        <v>1336</v>
      </c>
      <c r="R28" s="1124"/>
      <c r="S28" s="1124"/>
      <c r="T28" s="1124"/>
      <c r="U28" s="1124"/>
      <c r="V28" s="1124">
        <v>1307</v>
      </c>
      <c r="W28" s="1124"/>
      <c r="X28" s="1124"/>
      <c r="Y28" s="1124"/>
      <c r="Z28" s="1124"/>
      <c r="AA28" s="1124">
        <f>Q28-V28</f>
        <v>29</v>
      </c>
      <c r="AB28" s="1124"/>
      <c r="AC28" s="1124"/>
      <c r="AD28" s="1124"/>
      <c r="AE28" s="1125"/>
      <c r="AF28" s="1126">
        <v>26</v>
      </c>
      <c r="AG28" s="1124"/>
      <c r="AH28" s="1124"/>
      <c r="AI28" s="1124"/>
      <c r="AJ28" s="1127"/>
      <c r="AK28" s="1113">
        <v>127</v>
      </c>
      <c r="AL28" s="1114"/>
      <c r="AM28" s="1114"/>
      <c r="AN28" s="1114"/>
      <c r="AO28" s="1114"/>
      <c r="AP28" s="1114" t="s">
        <v>616</v>
      </c>
      <c r="AQ28" s="1114"/>
      <c r="AR28" s="1114"/>
      <c r="AS28" s="1114"/>
      <c r="AT28" s="1114"/>
      <c r="AU28" s="1114" t="s">
        <v>612</v>
      </c>
      <c r="AV28" s="1114"/>
      <c r="AW28" s="1114"/>
      <c r="AX28" s="1114"/>
      <c r="AY28" s="1114"/>
      <c r="AZ28" s="1115" t="s">
        <v>590</v>
      </c>
      <c r="BA28" s="1116"/>
      <c r="BB28" s="1116"/>
      <c r="BC28" s="1116"/>
      <c r="BD28" s="1117"/>
      <c r="BE28" s="1118"/>
      <c r="BF28" s="1118"/>
      <c r="BG28" s="1118"/>
      <c r="BH28" s="1118"/>
      <c r="BI28" s="1119"/>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c r="A29" s="238">
        <v>2</v>
      </c>
      <c r="B29" s="1098" t="s">
        <v>407</v>
      </c>
      <c r="C29" s="1099"/>
      <c r="D29" s="1099"/>
      <c r="E29" s="1099"/>
      <c r="F29" s="1099"/>
      <c r="G29" s="1099"/>
      <c r="H29" s="1099"/>
      <c r="I29" s="1099"/>
      <c r="J29" s="1099"/>
      <c r="K29" s="1099"/>
      <c r="L29" s="1099"/>
      <c r="M29" s="1099"/>
      <c r="N29" s="1099"/>
      <c r="O29" s="1099"/>
      <c r="P29" s="1100"/>
      <c r="Q29" s="1106">
        <v>30</v>
      </c>
      <c r="R29" s="1107"/>
      <c r="S29" s="1107"/>
      <c r="T29" s="1107"/>
      <c r="U29" s="1107"/>
      <c r="V29" s="1107">
        <v>29</v>
      </c>
      <c r="W29" s="1107"/>
      <c r="X29" s="1107"/>
      <c r="Y29" s="1107"/>
      <c r="Z29" s="1107"/>
      <c r="AA29" s="1107">
        <f t="shared" ref="AA29:AA37" si="0">Q29-V29</f>
        <v>1</v>
      </c>
      <c r="AB29" s="1107"/>
      <c r="AC29" s="1107"/>
      <c r="AD29" s="1107"/>
      <c r="AE29" s="1108"/>
      <c r="AF29" s="1103">
        <v>1</v>
      </c>
      <c r="AG29" s="1104"/>
      <c r="AH29" s="1104"/>
      <c r="AI29" s="1104"/>
      <c r="AJ29" s="1105"/>
      <c r="AK29" s="1045">
        <v>9</v>
      </c>
      <c r="AL29" s="1036"/>
      <c r="AM29" s="1036"/>
      <c r="AN29" s="1036"/>
      <c r="AO29" s="1036"/>
      <c r="AP29" s="1036" t="s">
        <v>611</v>
      </c>
      <c r="AQ29" s="1036"/>
      <c r="AR29" s="1036"/>
      <c r="AS29" s="1036"/>
      <c r="AT29" s="1036"/>
      <c r="AU29" s="1036" t="s">
        <v>612</v>
      </c>
      <c r="AV29" s="1036"/>
      <c r="AW29" s="1036"/>
      <c r="AX29" s="1036"/>
      <c r="AY29" s="1036"/>
      <c r="AZ29" s="1110" t="s">
        <v>590</v>
      </c>
      <c r="BA29" s="1111"/>
      <c r="BB29" s="1111"/>
      <c r="BC29" s="1111"/>
      <c r="BD29" s="1112"/>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c r="A30" s="238">
        <v>3</v>
      </c>
      <c r="B30" s="1098" t="s">
        <v>408</v>
      </c>
      <c r="C30" s="1099"/>
      <c r="D30" s="1099"/>
      <c r="E30" s="1099"/>
      <c r="F30" s="1099"/>
      <c r="G30" s="1099"/>
      <c r="H30" s="1099"/>
      <c r="I30" s="1099"/>
      <c r="J30" s="1099"/>
      <c r="K30" s="1099"/>
      <c r="L30" s="1099"/>
      <c r="M30" s="1099"/>
      <c r="N30" s="1099"/>
      <c r="O30" s="1099"/>
      <c r="P30" s="1100"/>
      <c r="Q30" s="1106">
        <v>1538</v>
      </c>
      <c r="R30" s="1107"/>
      <c r="S30" s="1107"/>
      <c r="T30" s="1107"/>
      <c r="U30" s="1107"/>
      <c r="V30" s="1107">
        <v>1492</v>
      </c>
      <c r="W30" s="1107"/>
      <c r="X30" s="1107"/>
      <c r="Y30" s="1107"/>
      <c r="Z30" s="1107"/>
      <c r="AA30" s="1107">
        <f t="shared" si="0"/>
        <v>46</v>
      </c>
      <c r="AB30" s="1107"/>
      <c r="AC30" s="1107"/>
      <c r="AD30" s="1107"/>
      <c r="AE30" s="1108"/>
      <c r="AF30" s="1103">
        <v>46</v>
      </c>
      <c r="AG30" s="1104"/>
      <c r="AH30" s="1104"/>
      <c r="AI30" s="1104"/>
      <c r="AJ30" s="1105"/>
      <c r="AK30" s="1045">
        <v>259</v>
      </c>
      <c r="AL30" s="1036"/>
      <c r="AM30" s="1036"/>
      <c r="AN30" s="1036"/>
      <c r="AO30" s="1036"/>
      <c r="AP30" s="1036" t="s">
        <v>612</v>
      </c>
      <c r="AQ30" s="1036"/>
      <c r="AR30" s="1036"/>
      <c r="AS30" s="1036"/>
      <c r="AT30" s="1036"/>
      <c r="AU30" s="1036" t="s">
        <v>612</v>
      </c>
      <c r="AV30" s="1036"/>
      <c r="AW30" s="1036"/>
      <c r="AX30" s="1036"/>
      <c r="AY30" s="1036"/>
      <c r="AZ30" s="1110" t="s">
        <v>590</v>
      </c>
      <c r="BA30" s="1111"/>
      <c r="BB30" s="1111"/>
      <c r="BC30" s="1111"/>
      <c r="BD30" s="1112"/>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c r="A31" s="238">
        <v>4</v>
      </c>
      <c r="B31" s="1098" t="s">
        <v>409</v>
      </c>
      <c r="C31" s="1099"/>
      <c r="D31" s="1099"/>
      <c r="E31" s="1099"/>
      <c r="F31" s="1099"/>
      <c r="G31" s="1099"/>
      <c r="H31" s="1099"/>
      <c r="I31" s="1099"/>
      <c r="J31" s="1099"/>
      <c r="K31" s="1099"/>
      <c r="L31" s="1099"/>
      <c r="M31" s="1099"/>
      <c r="N31" s="1099"/>
      <c r="O31" s="1099"/>
      <c r="P31" s="1100"/>
      <c r="Q31" s="1106">
        <v>4</v>
      </c>
      <c r="R31" s="1107"/>
      <c r="S31" s="1107"/>
      <c r="T31" s="1107"/>
      <c r="U31" s="1107"/>
      <c r="V31" s="1107">
        <v>4</v>
      </c>
      <c r="W31" s="1107"/>
      <c r="X31" s="1107"/>
      <c r="Y31" s="1107"/>
      <c r="Z31" s="1107"/>
      <c r="AA31" s="1107">
        <f t="shared" si="0"/>
        <v>0</v>
      </c>
      <c r="AB31" s="1107"/>
      <c r="AC31" s="1107"/>
      <c r="AD31" s="1107"/>
      <c r="AE31" s="1108"/>
      <c r="AF31" s="1103">
        <v>0</v>
      </c>
      <c r="AG31" s="1104"/>
      <c r="AH31" s="1104"/>
      <c r="AI31" s="1104"/>
      <c r="AJ31" s="1105"/>
      <c r="AK31" s="1045">
        <v>1</v>
      </c>
      <c r="AL31" s="1036"/>
      <c r="AM31" s="1036"/>
      <c r="AN31" s="1036"/>
      <c r="AO31" s="1036"/>
      <c r="AP31" s="1036" t="s">
        <v>613</v>
      </c>
      <c r="AQ31" s="1036"/>
      <c r="AR31" s="1036"/>
      <c r="AS31" s="1036"/>
      <c r="AT31" s="1036"/>
      <c r="AU31" s="1036" t="s">
        <v>612</v>
      </c>
      <c r="AV31" s="1036"/>
      <c r="AW31" s="1036"/>
      <c r="AX31" s="1036"/>
      <c r="AY31" s="1036"/>
      <c r="AZ31" s="1110" t="s">
        <v>591</v>
      </c>
      <c r="BA31" s="1111"/>
      <c r="BB31" s="1111"/>
      <c r="BC31" s="1111"/>
      <c r="BD31" s="1112"/>
      <c r="BE31" s="1037"/>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c r="A32" s="238">
        <v>5</v>
      </c>
      <c r="B32" s="1098" t="s">
        <v>410</v>
      </c>
      <c r="C32" s="1099"/>
      <c r="D32" s="1099"/>
      <c r="E32" s="1099"/>
      <c r="F32" s="1099"/>
      <c r="G32" s="1099"/>
      <c r="H32" s="1099"/>
      <c r="I32" s="1099"/>
      <c r="J32" s="1099"/>
      <c r="K32" s="1099"/>
      <c r="L32" s="1099"/>
      <c r="M32" s="1099"/>
      <c r="N32" s="1099"/>
      <c r="O32" s="1099"/>
      <c r="P32" s="1100"/>
      <c r="Q32" s="1106">
        <v>434</v>
      </c>
      <c r="R32" s="1107"/>
      <c r="S32" s="1107"/>
      <c r="T32" s="1107"/>
      <c r="U32" s="1107"/>
      <c r="V32" s="1107">
        <v>378</v>
      </c>
      <c r="W32" s="1107"/>
      <c r="X32" s="1107"/>
      <c r="Y32" s="1107"/>
      <c r="Z32" s="1107"/>
      <c r="AA32" s="1107">
        <f t="shared" si="0"/>
        <v>56</v>
      </c>
      <c r="AB32" s="1107"/>
      <c r="AC32" s="1107"/>
      <c r="AD32" s="1107"/>
      <c r="AE32" s="1108"/>
      <c r="AF32" s="1103">
        <v>55</v>
      </c>
      <c r="AG32" s="1104"/>
      <c r="AH32" s="1104"/>
      <c r="AI32" s="1104"/>
      <c r="AJ32" s="1105"/>
      <c r="AK32" s="1045">
        <v>133</v>
      </c>
      <c r="AL32" s="1036"/>
      <c r="AM32" s="1036"/>
      <c r="AN32" s="1036"/>
      <c r="AO32" s="1036"/>
      <c r="AP32" s="1036">
        <v>771</v>
      </c>
      <c r="AQ32" s="1036"/>
      <c r="AR32" s="1036"/>
      <c r="AS32" s="1036"/>
      <c r="AT32" s="1036"/>
      <c r="AU32" s="1036">
        <v>771</v>
      </c>
      <c r="AV32" s="1036"/>
      <c r="AW32" s="1036"/>
      <c r="AX32" s="1036"/>
      <c r="AY32" s="1036"/>
      <c r="AZ32" s="1110" t="s">
        <v>590</v>
      </c>
      <c r="BA32" s="1111"/>
      <c r="BB32" s="1111"/>
      <c r="BC32" s="1111"/>
      <c r="BD32" s="1112"/>
      <c r="BE32" s="1037"/>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c r="A33" s="238">
        <v>6</v>
      </c>
      <c r="B33" s="1098" t="s">
        <v>411</v>
      </c>
      <c r="C33" s="1099"/>
      <c r="D33" s="1099"/>
      <c r="E33" s="1099"/>
      <c r="F33" s="1099"/>
      <c r="G33" s="1099"/>
      <c r="H33" s="1099"/>
      <c r="I33" s="1099"/>
      <c r="J33" s="1099"/>
      <c r="K33" s="1099"/>
      <c r="L33" s="1099"/>
      <c r="M33" s="1099"/>
      <c r="N33" s="1099"/>
      <c r="O33" s="1099"/>
      <c r="P33" s="1100"/>
      <c r="Q33" s="1106">
        <v>59</v>
      </c>
      <c r="R33" s="1107"/>
      <c r="S33" s="1107"/>
      <c r="T33" s="1107"/>
      <c r="U33" s="1107"/>
      <c r="V33" s="1107">
        <v>49</v>
      </c>
      <c r="W33" s="1107"/>
      <c r="X33" s="1107"/>
      <c r="Y33" s="1107"/>
      <c r="Z33" s="1107"/>
      <c r="AA33" s="1107">
        <f t="shared" si="0"/>
        <v>10</v>
      </c>
      <c r="AB33" s="1107"/>
      <c r="AC33" s="1107"/>
      <c r="AD33" s="1107"/>
      <c r="AE33" s="1108"/>
      <c r="AF33" s="1103">
        <v>10</v>
      </c>
      <c r="AG33" s="1104"/>
      <c r="AH33" s="1104"/>
      <c r="AI33" s="1104"/>
      <c r="AJ33" s="1105"/>
      <c r="AK33" s="1045">
        <v>23</v>
      </c>
      <c r="AL33" s="1036"/>
      <c r="AM33" s="1036"/>
      <c r="AN33" s="1036"/>
      <c r="AO33" s="1036"/>
      <c r="AP33" s="1036">
        <v>3</v>
      </c>
      <c r="AQ33" s="1036"/>
      <c r="AR33" s="1036"/>
      <c r="AS33" s="1036"/>
      <c r="AT33" s="1036"/>
      <c r="AU33" s="1036">
        <v>3</v>
      </c>
      <c r="AV33" s="1036"/>
      <c r="AW33" s="1036"/>
      <c r="AX33" s="1036"/>
      <c r="AY33" s="1036"/>
      <c r="AZ33" s="1110" t="s">
        <v>592</v>
      </c>
      <c r="BA33" s="1111"/>
      <c r="BB33" s="1111"/>
      <c r="BC33" s="1111"/>
      <c r="BD33" s="1112"/>
      <c r="BE33" s="1037"/>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c r="A34" s="238">
        <v>7</v>
      </c>
      <c r="B34" s="1098" t="s">
        <v>412</v>
      </c>
      <c r="C34" s="1099"/>
      <c r="D34" s="1099"/>
      <c r="E34" s="1099"/>
      <c r="F34" s="1099"/>
      <c r="G34" s="1099"/>
      <c r="H34" s="1099"/>
      <c r="I34" s="1099"/>
      <c r="J34" s="1099"/>
      <c r="K34" s="1099"/>
      <c r="L34" s="1099"/>
      <c r="M34" s="1099"/>
      <c r="N34" s="1099"/>
      <c r="O34" s="1099"/>
      <c r="P34" s="1100"/>
      <c r="Q34" s="1106">
        <v>140</v>
      </c>
      <c r="R34" s="1107"/>
      <c r="S34" s="1107"/>
      <c r="T34" s="1107"/>
      <c r="U34" s="1107"/>
      <c r="V34" s="1107">
        <v>139</v>
      </c>
      <c r="W34" s="1107"/>
      <c r="X34" s="1107"/>
      <c r="Y34" s="1107"/>
      <c r="Z34" s="1107"/>
      <c r="AA34" s="1107">
        <f t="shared" si="0"/>
        <v>1</v>
      </c>
      <c r="AB34" s="1107"/>
      <c r="AC34" s="1107"/>
      <c r="AD34" s="1107"/>
      <c r="AE34" s="1108"/>
      <c r="AF34" s="1103">
        <v>1</v>
      </c>
      <c r="AG34" s="1104"/>
      <c r="AH34" s="1104"/>
      <c r="AI34" s="1104"/>
      <c r="AJ34" s="1105"/>
      <c r="AK34" s="1045">
        <v>37</v>
      </c>
      <c r="AL34" s="1036"/>
      <c r="AM34" s="1036"/>
      <c r="AN34" s="1036"/>
      <c r="AO34" s="1036"/>
      <c r="AP34" s="1036" t="s">
        <v>614</v>
      </c>
      <c r="AQ34" s="1036"/>
      <c r="AR34" s="1036"/>
      <c r="AS34" s="1036"/>
      <c r="AT34" s="1036"/>
      <c r="AU34" s="1036" t="s">
        <v>612</v>
      </c>
      <c r="AV34" s="1036"/>
      <c r="AW34" s="1036"/>
      <c r="AX34" s="1036"/>
      <c r="AY34" s="1036"/>
      <c r="AZ34" s="1110" t="s">
        <v>590</v>
      </c>
      <c r="BA34" s="1111"/>
      <c r="BB34" s="1111"/>
      <c r="BC34" s="1111"/>
      <c r="BD34" s="1112"/>
      <c r="BE34" s="1037"/>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c r="A35" s="238">
        <v>8</v>
      </c>
      <c r="B35" s="1098" t="s">
        <v>413</v>
      </c>
      <c r="C35" s="1099"/>
      <c r="D35" s="1099"/>
      <c r="E35" s="1099"/>
      <c r="F35" s="1099"/>
      <c r="G35" s="1099"/>
      <c r="H35" s="1099"/>
      <c r="I35" s="1099"/>
      <c r="J35" s="1099"/>
      <c r="K35" s="1099"/>
      <c r="L35" s="1099"/>
      <c r="M35" s="1099"/>
      <c r="N35" s="1099"/>
      <c r="O35" s="1099"/>
      <c r="P35" s="1100"/>
      <c r="Q35" s="1106">
        <v>387</v>
      </c>
      <c r="R35" s="1107"/>
      <c r="S35" s="1107"/>
      <c r="T35" s="1107"/>
      <c r="U35" s="1107"/>
      <c r="V35" s="1107">
        <v>351</v>
      </c>
      <c r="W35" s="1107"/>
      <c r="X35" s="1107"/>
      <c r="Y35" s="1107"/>
      <c r="Z35" s="1107"/>
      <c r="AA35" s="1107">
        <f t="shared" si="0"/>
        <v>36</v>
      </c>
      <c r="AB35" s="1107"/>
      <c r="AC35" s="1107"/>
      <c r="AD35" s="1107"/>
      <c r="AE35" s="1108"/>
      <c r="AF35" s="1103">
        <v>613</v>
      </c>
      <c r="AG35" s="1104"/>
      <c r="AH35" s="1104"/>
      <c r="AI35" s="1104"/>
      <c r="AJ35" s="1105"/>
      <c r="AK35" s="1045">
        <v>25</v>
      </c>
      <c r="AL35" s="1036"/>
      <c r="AM35" s="1036"/>
      <c r="AN35" s="1036"/>
      <c r="AO35" s="1036"/>
      <c r="AP35" s="1036">
        <v>3</v>
      </c>
      <c r="AQ35" s="1036"/>
      <c r="AR35" s="1036"/>
      <c r="AS35" s="1036"/>
      <c r="AT35" s="1036"/>
      <c r="AU35" s="1036">
        <v>3</v>
      </c>
      <c r="AV35" s="1036"/>
      <c r="AW35" s="1036"/>
      <c r="AX35" s="1036"/>
      <c r="AY35" s="1036"/>
      <c r="AZ35" s="1110" t="s">
        <v>593</v>
      </c>
      <c r="BA35" s="1111"/>
      <c r="BB35" s="1111"/>
      <c r="BC35" s="1111"/>
      <c r="BD35" s="1112"/>
      <c r="BE35" s="1037" t="s">
        <v>414</v>
      </c>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c r="A36" s="238">
        <v>9</v>
      </c>
      <c r="B36" s="1098" t="s">
        <v>415</v>
      </c>
      <c r="C36" s="1099"/>
      <c r="D36" s="1099"/>
      <c r="E36" s="1099"/>
      <c r="F36" s="1099"/>
      <c r="G36" s="1099"/>
      <c r="H36" s="1099"/>
      <c r="I36" s="1099"/>
      <c r="J36" s="1099"/>
      <c r="K36" s="1099"/>
      <c r="L36" s="1099"/>
      <c r="M36" s="1099"/>
      <c r="N36" s="1099"/>
      <c r="O36" s="1099"/>
      <c r="P36" s="1100"/>
      <c r="Q36" s="1106">
        <v>914</v>
      </c>
      <c r="R36" s="1107"/>
      <c r="S36" s="1107"/>
      <c r="T36" s="1107"/>
      <c r="U36" s="1107"/>
      <c r="V36" s="1107">
        <v>715</v>
      </c>
      <c r="W36" s="1107"/>
      <c r="X36" s="1107"/>
      <c r="Y36" s="1107"/>
      <c r="Z36" s="1107"/>
      <c r="AA36" s="1107">
        <f t="shared" si="0"/>
        <v>199</v>
      </c>
      <c r="AB36" s="1107"/>
      <c r="AC36" s="1107"/>
      <c r="AD36" s="1107"/>
      <c r="AE36" s="1108"/>
      <c r="AF36" s="1103">
        <v>177</v>
      </c>
      <c r="AG36" s="1104"/>
      <c r="AH36" s="1104"/>
      <c r="AI36" s="1104"/>
      <c r="AJ36" s="1105"/>
      <c r="AK36" s="1045">
        <v>378</v>
      </c>
      <c r="AL36" s="1036"/>
      <c r="AM36" s="1036"/>
      <c r="AN36" s="1036"/>
      <c r="AO36" s="1036"/>
      <c r="AP36" s="1036">
        <v>6241</v>
      </c>
      <c r="AQ36" s="1036"/>
      <c r="AR36" s="1036"/>
      <c r="AS36" s="1036"/>
      <c r="AT36" s="1036"/>
      <c r="AU36" s="1036">
        <v>2478</v>
      </c>
      <c r="AV36" s="1036"/>
      <c r="AW36" s="1036"/>
      <c r="AX36" s="1036"/>
      <c r="AY36" s="1036"/>
      <c r="AZ36" s="1110" t="s">
        <v>594</v>
      </c>
      <c r="BA36" s="1111"/>
      <c r="BB36" s="1111"/>
      <c r="BC36" s="1111"/>
      <c r="BD36" s="1112"/>
      <c r="BE36" s="1037" t="s">
        <v>414</v>
      </c>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c r="A37" s="238">
        <v>10</v>
      </c>
      <c r="B37" s="1098" t="s">
        <v>416</v>
      </c>
      <c r="C37" s="1099"/>
      <c r="D37" s="1099"/>
      <c r="E37" s="1099"/>
      <c r="F37" s="1099"/>
      <c r="G37" s="1099"/>
      <c r="H37" s="1099"/>
      <c r="I37" s="1099"/>
      <c r="J37" s="1099"/>
      <c r="K37" s="1099"/>
      <c r="L37" s="1099"/>
      <c r="M37" s="1099"/>
      <c r="N37" s="1099"/>
      <c r="O37" s="1099"/>
      <c r="P37" s="1100"/>
      <c r="Q37" s="1106">
        <v>28</v>
      </c>
      <c r="R37" s="1107"/>
      <c r="S37" s="1107"/>
      <c r="T37" s="1107"/>
      <c r="U37" s="1107"/>
      <c r="V37" s="1107">
        <v>28</v>
      </c>
      <c r="W37" s="1107"/>
      <c r="X37" s="1107"/>
      <c r="Y37" s="1107"/>
      <c r="Z37" s="1107"/>
      <c r="AA37" s="1107">
        <f t="shared" si="0"/>
        <v>0</v>
      </c>
      <c r="AB37" s="1107"/>
      <c r="AC37" s="1107"/>
      <c r="AD37" s="1107"/>
      <c r="AE37" s="1108"/>
      <c r="AF37" s="1103" t="s">
        <v>139</v>
      </c>
      <c r="AG37" s="1104"/>
      <c r="AH37" s="1104"/>
      <c r="AI37" s="1104"/>
      <c r="AJ37" s="1105"/>
      <c r="AK37" s="1045">
        <v>1</v>
      </c>
      <c r="AL37" s="1036"/>
      <c r="AM37" s="1036"/>
      <c r="AN37" s="1036"/>
      <c r="AO37" s="1036"/>
      <c r="AP37" s="1036">
        <v>28</v>
      </c>
      <c r="AQ37" s="1036"/>
      <c r="AR37" s="1036"/>
      <c r="AS37" s="1036"/>
      <c r="AT37" s="1036"/>
      <c r="AU37" s="1036">
        <v>28</v>
      </c>
      <c r="AV37" s="1036"/>
      <c r="AW37" s="1036"/>
      <c r="AX37" s="1036"/>
      <c r="AY37" s="1036"/>
      <c r="AZ37" s="1109" t="s">
        <v>590</v>
      </c>
      <c r="BA37" s="1109"/>
      <c r="BB37" s="1109"/>
      <c r="BC37" s="1109"/>
      <c r="BD37" s="1109"/>
      <c r="BE37" s="1037" t="s">
        <v>417</v>
      </c>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418</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c r="A63" s="236" t="s">
        <v>394</v>
      </c>
      <c r="B63" s="1002" t="s">
        <v>419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929</v>
      </c>
      <c r="AG63" s="1024"/>
      <c r="AH63" s="1024"/>
      <c r="AI63" s="1024"/>
      <c r="AJ63" s="1090"/>
      <c r="AK63" s="1091"/>
      <c r="AL63" s="1028"/>
      <c r="AM63" s="1028"/>
      <c r="AN63" s="1028"/>
      <c r="AO63" s="1028"/>
      <c r="AP63" s="1024">
        <f>SUM(AP28:AT37)</f>
        <v>7046</v>
      </c>
      <c r="AQ63" s="1024"/>
      <c r="AR63" s="1024"/>
      <c r="AS63" s="1024"/>
      <c r="AT63" s="1024"/>
      <c r="AU63" s="1024">
        <f>SUM(AU28:AY37)</f>
        <v>3283</v>
      </c>
      <c r="AV63" s="1024"/>
      <c r="AW63" s="1024"/>
      <c r="AX63" s="1024"/>
      <c r="AY63" s="1024"/>
      <c r="AZ63" s="1085"/>
      <c r="BA63" s="1085"/>
      <c r="BB63" s="1085"/>
      <c r="BC63" s="1085"/>
      <c r="BD63" s="1085"/>
      <c r="BE63" s="1025"/>
      <c r="BF63" s="1025"/>
      <c r="BG63" s="1025"/>
      <c r="BH63" s="1025"/>
      <c r="BI63" s="1026"/>
      <c r="BJ63" s="1086" t="s">
        <v>420</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c r="A66" s="1063" t="s">
        <v>422</v>
      </c>
      <c r="B66" s="1064"/>
      <c r="C66" s="1064"/>
      <c r="D66" s="1064"/>
      <c r="E66" s="1064"/>
      <c r="F66" s="1064"/>
      <c r="G66" s="1064"/>
      <c r="H66" s="1064"/>
      <c r="I66" s="1064"/>
      <c r="J66" s="1064"/>
      <c r="K66" s="1064"/>
      <c r="L66" s="1064"/>
      <c r="M66" s="1064"/>
      <c r="N66" s="1064"/>
      <c r="O66" s="1064"/>
      <c r="P66" s="1065"/>
      <c r="Q66" s="1069" t="s">
        <v>423</v>
      </c>
      <c r="R66" s="1070"/>
      <c r="S66" s="1070"/>
      <c r="T66" s="1070"/>
      <c r="U66" s="1071"/>
      <c r="V66" s="1069" t="s">
        <v>399</v>
      </c>
      <c r="W66" s="1070"/>
      <c r="X66" s="1070"/>
      <c r="Y66" s="1070"/>
      <c r="Z66" s="1071"/>
      <c r="AA66" s="1069" t="s">
        <v>424</v>
      </c>
      <c r="AB66" s="1070"/>
      <c r="AC66" s="1070"/>
      <c r="AD66" s="1070"/>
      <c r="AE66" s="1071"/>
      <c r="AF66" s="1075" t="s">
        <v>401</v>
      </c>
      <c r="AG66" s="1076"/>
      <c r="AH66" s="1076"/>
      <c r="AI66" s="1076"/>
      <c r="AJ66" s="1077"/>
      <c r="AK66" s="1069" t="s">
        <v>425</v>
      </c>
      <c r="AL66" s="1064"/>
      <c r="AM66" s="1064"/>
      <c r="AN66" s="1064"/>
      <c r="AO66" s="1065"/>
      <c r="AP66" s="1069" t="s">
        <v>426</v>
      </c>
      <c r="AQ66" s="1070"/>
      <c r="AR66" s="1070"/>
      <c r="AS66" s="1070"/>
      <c r="AT66" s="1071"/>
      <c r="AU66" s="1069" t="s">
        <v>427</v>
      </c>
      <c r="AV66" s="1070"/>
      <c r="AW66" s="1070"/>
      <c r="AX66" s="1070"/>
      <c r="AY66" s="1071"/>
      <c r="AZ66" s="1069" t="s">
        <v>382</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4" t="s">
        <v>608</v>
      </c>
      <c r="C68" s="1055"/>
      <c r="D68" s="1055"/>
      <c r="E68" s="1055"/>
      <c r="F68" s="1055"/>
      <c r="G68" s="1055"/>
      <c r="H68" s="1055"/>
      <c r="I68" s="1055"/>
      <c r="J68" s="1055"/>
      <c r="K68" s="1055"/>
      <c r="L68" s="1055"/>
      <c r="M68" s="1055"/>
      <c r="N68" s="1055"/>
      <c r="O68" s="1055"/>
      <c r="P68" s="1055"/>
      <c r="Q68" s="1056">
        <v>3291</v>
      </c>
      <c r="R68" s="1056"/>
      <c r="S68" s="1056"/>
      <c r="T68" s="1056"/>
      <c r="U68" s="1056"/>
      <c r="V68" s="1051">
        <v>3206</v>
      </c>
      <c r="W68" s="1051"/>
      <c r="X68" s="1051"/>
      <c r="Y68" s="1051"/>
      <c r="Z68" s="1051"/>
      <c r="AA68" s="1051">
        <f>Q68-V68</f>
        <v>85</v>
      </c>
      <c r="AB68" s="1051"/>
      <c r="AC68" s="1051"/>
      <c r="AD68" s="1051"/>
      <c r="AE68" s="1051"/>
      <c r="AF68" s="1051">
        <v>85</v>
      </c>
      <c r="AG68" s="1051"/>
      <c r="AH68" s="1051"/>
      <c r="AI68" s="1051"/>
      <c r="AJ68" s="1051"/>
      <c r="AK68" s="1051" t="s">
        <v>612</v>
      </c>
      <c r="AL68" s="1051"/>
      <c r="AM68" s="1051"/>
      <c r="AN68" s="1051"/>
      <c r="AO68" s="1051"/>
      <c r="AP68" s="1051">
        <v>618</v>
      </c>
      <c r="AQ68" s="1051"/>
      <c r="AR68" s="1051"/>
      <c r="AS68" s="1051"/>
      <c r="AT68" s="1051"/>
      <c r="AU68" s="1051">
        <v>205</v>
      </c>
      <c r="AV68" s="1051"/>
      <c r="AW68" s="1051"/>
      <c r="AX68" s="1051"/>
      <c r="AY68" s="1051"/>
      <c r="AZ68" s="1052"/>
      <c r="BA68" s="1052"/>
      <c r="BB68" s="1052"/>
      <c r="BC68" s="1052"/>
      <c r="BD68" s="1053"/>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47" t="s">
        <v>605</v>
      </c>
      <c r="C69" s="1048"/>
      <c r="D69" s="1048"/>
      <c r="E69" s="1048"/>
      <c r="F69" s="1048"/>
      <c r="G69" s="1048"/>
      <c r="H69" s="1048"/>
      <c r="I69" s="1048"/>
      <c r="J69" s="1048"/>
      <c r="K69" s="1048"/>
      <c r="L69" s="1048"/>
      <c r="M69" s="1048"/>
      <c r="N69" s="1048"/>
      <c r="O69" s="1048"/>
      <c r="P69" s="1048"/>
      <c r="Q69" s="1049">
        <v>660</v>
      </c>
      <c r="R69" s="1049"/>
      <c r="S69" s="1049"/>
      <c r="T69" s="1049"/>
      <c r="U69" s="1049"/>
      <c r="V69" s="1050">
        <v>532</v>
      </c>
      <c r="W69" s="1050"/>
      <c r="X69" s="1050"/>
      <c r="Y69" s="1050"/>
      <c r="Z69" s="1050"/>
      <c r="AA69" s="1050">
        <v>127</v>
      </c>
      <c r="AB69" s="1050"/>
      <c r="AC69" s="1050"/>
      <c r="AD69" s="1050"/>
      <c r="AE69" s="1050"/>
      <c r="AF69" s="1050">
        <v>127</v>
      </c>
      <c r="AG69" s="1050"/>
      <c r="AH69" s="1050"/>
      <c r="AI69" s="1050"/>
      <c r="AJ69" s="1050"/>
      <c r="AK69" s="1050" t="s">
        <v>617</v>
      </c>
      <c r="AL69" s="1050"/>
      <c r="AM69" s="1050"/>
      <c r="AN69" s="1050"/>
      <c r="AO69" s="1050"/>
      <c r="AP69" s="1050">
        <v>3815</v>
      </c>
      <c r="AQ69" s="1050"/>
      <c r="AR69" s="1050"/>
      <c r="AS69" s="1050"/>
      <c r="AT69" s="1050"/>
      <c r="AU69" s="1050" t="s">
        <v>612</v>
      </c>
      <c r="AV69" s="1050"/>
      <c r="AW69" s="1050"/>
      <c r="AX69" s="1050"/>
      <c r="AY69" s="1050"/>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606</v>
      </c>
      <c r="C70" s="1040"/>
      <c r="D70" s="1040"/>
      <c r="E70" s="1040"/>
      <c r="F70" s="1040"/>
      <c r="G70" s="1040"/>
      <c r="H70" s="1040"/>
      <c r="I70" s="1040"/>
      <c r="J70" s="1040"/>
      <c r="K70" s="1040"/>
      <c r="L70" s="1040"/>
      <c r="M70" s="1040"/>
      <c r="N70" s="1040"/>
      <c r="O70" s="1040"/>
      <c r="P70" s="1041"/>
      <c r="Q70" s="1042">
        <v>10965</v>
      </c>
      <c r="R70" s="1036"/>
      <c r="S70" s="1036"/>
      <c r="T70" s="1036"/>
      <c r="U70" s="1036"/>
      <c r="V70" s="1036">
        <v>10735</v>
      </c>
      <c r="W70" s="1036"/>
      <c r="X70" s="1036"/>
      <c r="Y70" s="1036"/>
      <c r="Z70" s="1036"/>
      <c r="AA70" s="1036">
        <v>230</v>
      </c>
      <c r="AB70" s="1036"/>
      <c r="AC70" s="1036"/>
      <c r="AD70" s="1036"/>
      <c r="AE70" s="1036"/>
      <c r="AF70" s="1036">
        <v>230</v>
      </c>
      <c r="AG70" s="1036"/>
      <c r="AH70" s="1036"/>
      <c r="AI70" s="1036"/>
      <c r="AJ70" s="1036"/>
      <c r="AK70" s="1036">
        <v>84</v>
      </c>
      <c r="AL70" s="1036"/>
      <c r="AM70" s="1036"/>
      <c r="AN70" s="1036"/>
      <c r="AO70" s="1036"/>
      <c r="AP70" s="1036" t="s">
        <v>618</v>
      </c>
      <c r="AQ70" s="1036"/>
      <c r="AR70" s="1036"/>
      <c r="AS70" s="1036"/>
      <c r="AT70" s="1036"/>
      <c r="AU70" s="1036" t="s">
        <v>612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607</v>
      </c>
      <c r="C71" s="1040"/>
      <c r="D71" s="1040"/>
      <c r="E71" s="1040"/>
      <c r="F71" s="1040"/>
      <c r="G71" s="1040"/>
      <c r="H71" s="1040"/>
      <c r="I71" s="1040"/>
      <c r="J71" s="1040"/>
      <c r="K71" s="1040"/>
      <c r="L71" s="1040"/>
      <c r="M71" s="1040"/>
      <c r="N71" s="1040"/>
      <c r="O71" s="1040"/>
      <c r="P71" s="1041"/>
      <c r="Q71" s="1042">
        <v>97</v>
      </c>
      <c r="R71" s="1036"/>
      <c r="S71" s="1036"/>
      <c r="T71" s="1036"/>
      <c r="U71" s="1036"/>
      <c r="V71" s="1036">
        <v>92</v>
      </c>
      <c r="W71" s="1036"/>
      <c r="X71" s="1036"/>
      <c r="Y71" s="1036"/>
      <c r="Z71" s="1036"/>
      <c r="AA71" s="1036">
        <v>5</v>
      </c>
      <c r="AB71" s="1036"/>
      <c r="AC71" s="1036"/>
      <c r="AD71" s="1036"/>
      <c r="AE71" s="1036"/>
      <c r="AF71" s="1036">
        <v>5</v>
      </c>
      <c r="AG71" s="1036"/>
      <c r="AH71" s="1036"/>
      <c r="AI71" s="1036"/>
      <c r="AJ71" s="1036"/>
      <c r="AK71" s="1036">
        <v>21</v>
      </c>
      <c r="AL71" s="1036"/>
      <c r="AM71" s="1036"/>
      <c r="AN71" s="1036"/>
      <c r="AO71" s="1036"/>
      <c r="AP71" s="1036" t="s">
        <v>612</v>
      </c>
      <c r="AQ71" s="1036"/>
      <c r="AR71" s="1036"/>
      <c r="AS71" s="1036"/>
      <c r="AT71" s="1036"/>
      <c r="AU71" s="1036" t="s">
        <v>612</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609</v>
      </c>
      <c r="C72" s="1040"/>
      <c r="D72" s="1040"/>
      <c r="E72" s="1040"/>
      <c r="F72" s="1040"/>
      <c r="G72" s="1040"/>
      <c r="H72" s="1040"/>
      <c r="I72" s="1040"/>
      <c r="J72" s="1040"/>
      <c r="K72" s="1040"/>
      <c r="L72" s="1040"/>
      <c r="M72" s="1040"/>
      <c r="N72" s="1040"/>
      <c r="O72" s="1040"/>
      <c r="P72" s="1041"/>
      <c r="Q72" s="1042">
        <v>194</v>
      </c>
      <c r="R72" s="1036"/>
      <c r="S72" s="1036"/>
      <c r="T72" s="1036"/>
      <c r="U72" s="1036"/>
      <c r="V72" s="1036">
        <v>189</v>
      </c>
      <c r="W72" s="1036"/>
      <c r="X72" s="1036"/>
      <c r="Y72" s="1036"/>
      <c r="Z72" s="1036"/>
      <c r="AA72" s="1036">
        <v>6</v>
      </c>
      <c r="AB72" s="1036"/>
      <c r="AC72" s="1036"/>
      <c r="AD72" s="1036"/>
      <c r="AE72" s="1036"/>
      <c r="AF72" s="1036">
        <v>6</v>
      </c>
      <c r="AG72" s="1036"/>
      <c r="AH72" s="1036"/>
      <c r="AI72" s="1036"/>
      <c r="AJ72" s="1036"/>
      <c r="AK72" s="1036" t="s">
        <v>618</v>
      </c>
      <c r="AL72" s="1036"/>
      <c r="AM72" s="1036"/>
      <c r="AN72" s="1036"/>
      <c r="AO72" s="1036"/>
      <c r="AP72" s="1036" t="s">
        <v>619</v>
      </c>
      <c r="AQ72" s="1036"/>
      <c r="AR72" s="1036"/>
      <c r="AS72" s="1036"/>
      <c r="AT72" s="1036"/>
      <c r="AU72" s="1036" t="s">
        <v>612</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610</v>
      </c>
      <c r="C73" s="1040"/>
      <c r="D73" s="1040"/>
      <c r="E73" s="1040"/>
      <c r="F73" s="1040"/>
      <c r="G73" s="1040"/>
      <c r="H73" s="1040"/>
      <c r="I73" s="1040"/>
      <c r="J73" s="1040"/>
      <c r="K73" s="1040"/>
      <c r="L73" s="1040"/>
      <c r="M73" s="1040"/>
      <c r="N73" s="1040"/>
      <c r="O73" s="1040"/>
      <c r="P73" s="1041"/>
      <c r="Q73" s="1042">
        <v>161626</v>
      </c>
      <c r="R73" s="1036"/>
      <c r="S73" s="1036"/>
      <c r="T73" s="1036"/>
      <c r="U73" s="1036"/>
      <c r="V73" s="1036">
        <v>158326</v>
      </c>
      <c r="W73" s="1036"/>
      <c r="X73" s="1036"/>
      <c r="Y73" s="1036"/>
      <c r="Z73" s="1036"/>
      <c r="AA73" s="1036">
        <v>3299</v>
      </c>
      <c r="AB73" s="1036"/>
      <c r="AC73" s="1036"/>
      <c r="AD73" s="1036"/>
      <c r="AE73" s="1036"/>
      <c r="AF73" s="1036">
        <v>3299</v>
      </c>
      <c r="AG73" s="1036"/>
      <c r="AH73" s="1036"/>
      <c r="AI73" s="1036"/>
      <c r="AJ73" s="1036"/>
      <c r="AK73" s="1036" t="s">
        <v>612</v>
      </c>
      <c r="AL73" s="1036"/>
      <c r="AM73" s="1036"/>
      <c r="AN73" s="1036"/>
      <c r="AO73" s="1036"/>
      <c r="AP73" s="1036" t="s">
        <v>612</v>
      </c>
      <c r="AQ73" s="1036"/>
      <c r="AR73" s="1036"/>
      <c r="AS73" s="1036"/>
      <c r="AT73" s="1036"/>
      <c r="AU73" s="1036" t="s">
        <v>612</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394</v>
      </c>
      <c r="B88" s="1002" t="s">
        <v>428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3753</v>
      </c>
      <c r="AG88" s="1024"/>
      <c r="AH88" s="1024"/>
      <c r="AI88" s="1024"/>
      <c r="AJ88" s="1024"/>
      <c r="AK88" s="1028"/>
      <c r="AL88" s="1028"/>
      <c r="AM88" s="1028"/>
      <c r="AN88" s="1028"/>
      <c r="AO88" s="1028"/>
      <c r="AP88" s="1024">
        <v>4433</v>
      </c>
      <c r="AQ88" s="1024"/>
      <c r="AR88" s="1024"/>
      <c r="AS88" s="1024"/>
      <c r="AT88" s="1024"/>
      <c r="AU88" s="1024">
        <v>205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f>SUM(CR7:CV9)</f>
        <v>54</v>
      </c>
      <c r="CS102" s="1018"/>
      <c r="CT102" s="1018"/>
      <c r="CU102" s="1018"/>
      <c r="CV102" s="1019"/>
      <c r="CW102" s="1017">
        <f t="shared" ref="CW102" si="1">SUM(CW7:DA9)</f>
        <v>0</v>
      </c>
      <c r="CX102" s="1018"/>
      <c r="CY102" s="1018"/>
      <c r="CZ102" s="1018"/>
      <c r="DA102" s="1019"/>
      <c r="DB102" s="1017">
        <f t="shared" ref="DB102" si="2">SUM(DB7:DF9)</f>
        <v>0</v>
      </c>
      <c r="DC102" s="1018"/>
      <c r="DD102" s="1018"/>
      <c r="DE102" s="1018"/>
      <c r="DF102" s="1019"/>
      <c r="DG102" s="1017">
        <f t="shared" ref="DG102" si="3">SUM(DG7:DK9)</f>
        <v>0</v>
      </c>
      <c r="DH102" s="1018"/>
      <c r="DI102" s="1018"/>
      <c r="DJ102" s="1018"/>
      <c r="DK102" s="1019"/>
      <c r="DL102" s="1017">
        <f t="shared" ref="DL102" si="4">SUM(DL7:DP9)</f>
        <v>0</v>
      </c>
      <c r="DM102" s="1018"/>
      <c r="DN102" s="1018"/>
      <c r="DO102" s="1018"/>
      <c r="DP102" s="1019"/>
      <c r="DQ102" s="1017">
        <f t="shared" ref="DQ102" si="5">SUM(DQ7:DU9)</f>
        <v>0</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437</v>
      </c>
      <c r="AB109" s="961"/>
      <c r="AC109" s="961"/>
      <c r="AD109" s="961"/>
      <c r="AE109" s="962"/>
      <c r="AF109" s="963" t="s">
        <v>438</v>
      </c>
      <c r="AG109" s="961"/>
      <c r="AH109" s="961"/>
      <c r="AI109" s="961"/>
      <c r="AJ109" s="962"/>
      <c r="AK109" s="963" t="s">
        <v>309</v>
      </c>
      <c r="AL109" s="961"/>
      <c r="AM109" s="961"/>
      <c r="AN109" s="961"/>
      <c r="AO109" s="962"/>
      <c r="AP109" s="963" t="s">
        <v>439</v>
      </c>
      <c r="AQ109" s="961"/>
      <c r="AR109" s="961"/>
      <c r="AS109" s="961"/>
      <c r="AT109" s="994"/>
      <c r="AU109" s="960" t="s">
        <v>436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437</v>
      </c>
      <c r="BR109" s="961"/>
      <c r="BS109" s="961"/>
      <c r="BT109" s="961"/>
      <c r="BU109" s="962"/>
      <c r="BV109" s="963" t="s">
        <v>438</v>
      </c>
      <c r="BW109" s="961"/>
      <c r="BX109" s="961"/>
      <c r="BY109" s="961"/>
      <c r="BZ109" s="962"/>
      <c r="CA109" s="963" t="s">
        <v>309</v>
      </c>
      <c r="CB109" s="961"/>
      <c r="CC109" s="961"/>
      <c r="CD109" s="961"/>
      <c r="CE109" s="962"/>
      <c r="CF109" s="1001" t="s">
        <v>439</v>
      </c>
      <c r="CG109" s="1001"/>
      <c r="CH109" s="1001"/>
      <c r="CI109" s="1001"/>
      <c r="CJ109" s="1001"/>
      <c r="CK109" s="963" t="s">
        <v>440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437</v>
      </c>
      <c r="DH109" s="961"/>
      <c r="DI109" s="961"/>
      <c r="DJ109" s="961"/>
      <c r="DK109" s="962"/>
      <c r="DL109" s="963" t="s">
        <v>438</v>
      </c>
      <c r="DM109" s="961"/>
      <c r="DN109" s="961"/>
      <c r="DO109" s="961"/>
      <c r="DP109" s="962"/>
      <c r="DQ109" s="963" t="s">
        <v>309</v>
      </c>
      <c r="DR109" s="961"/>
      <c r="DS109" s="961"/>
      <c r="DT109" s="961"/>
      <c r="DU109" s="962"/>
      <c r="DV109" s="963" t="s">
        <v>439</v>
      </c>
      <c r="DW109" s="961"/>
      <c r="DX109" s="961"/>
      <c r="DY109" s="961"/>
      <c r="DZ109" s="994"/>
    </row>
    <row r="110" spans="1:131" s="226" customFormat="1" ht="26.25" customHeight="1">
      <c r="A110" s="872" t="s">
        <v>441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918612</v>
      </c>
      <c r="AB110" s="954"/>
      <c r="AC110" s="954"/>
      <c r="AD110" s="954"/>
      <c r="AE110" s="955"/>
      <c r="AF110" s="956">
        <v>859312</v>
      </c>
      <c r="AG110" s="954"/>
      <c r="AH110" s="954"/>
      <c r="AI110" s="954"/>
      <c r="AJ110" s="955"/>
      <c r="AK110" s="956">
        <v>891394</v>
      </c>
      <c r="AL110" s="954"/>
      <c r="AM110" s="954"/>
      <c r="AN110" s="954"/>
      <c r="AO110" s="955"/>
      <c r="AP110" s="957">
        <v>17.8</v>
      </c>
      <c r="AQ110" s="958"/>
      <c r="AR110" s="958"/>
      <c r="AS110" s="958"/>
      <c r="AT110" s="959"/>
      <c r="AU110" s="995" t="s">
        <v>73</v>
      </c>
      <c r="AV110" s="996"/>
      <c r="AW110" s="996"/>
      <c r="AX110" s="996"/>
      <c r="AY110" s="996"/>
      <c r="AZ110" s="925" t="s">
        <v>442</v>
      </c>
      <c r="BA110" s="873"/>
      <c r="BB110" s="873"/>
      <c r="BC110" s="873"/>
      <c r="BD110" s="873"/>
      <c r="BE110" s="873"/>
      <c r="BF110" s="873"/>
      <c r="BG110" s="873"/>
      <c r="BH110" s="873"/>
      <c r="BI110" s="873"/>
      <c r="BJ110" s="873"/>
      <c r="BK110" s="873"/>
      <c r="BL110" s="873"/>
      <c r="BM110" s="873"/>
      <c r="BN110" s="873"/>
      <c r="BO110" s="873"/>
      <c r="BP110" s="874"/>
      <c r="BQ110" s="926">
        <v>7066299</v>
      </c>
      <c r="BR110" s="907"/>
      <c r="BS110" s="907"/>
      <c r="BT110" s="907"/>
      <c r="BU110" s="907"/>
      <c r="BV110" s="907">
        <v>7023675</v>
      </c>
      <c r="BW110" s="907"/>
      <c r="BX110" s="907"/>
      <c r="BY110" s="907"/>
      <c r="BZ110" s="907"/>
      <c r="CA110" s="907">
        <v>6825239</v>
      </c>
      <c r="CB110" s="907"/>
      <c r="CC110" s="907"/>
      <c r="CD110" s="907"/>
      <c r="CE110" s="907"/>
      <c r="CF110" s="931">
        <v>136.30000000000001</v>
      </c>
      <c r="CG110" s="932"/>
      <c r="CH110" s="932"/>
      <c r="CI110" s="932"/>
      <c r="CJ110" s="932"/>
      <c r="CK110" s="991" t="s">
        <v>443</v>
      </c>
      <c r="CL110" s="884"/>
      <c r="CM110" s="925" t="s">
        <v>444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445</v>
      </c>
      <c r="DH110" s="907"/>
      <c r="DI110" s="907"/>
      <c r="DJ110" s="907"/>
      <c r="DK110" s="907"/>
      <c r="DL110" s="907" t="s">
        <v>446</v>
      </c>
      <c r="DM110" s="907"/>
      <c r="DN110" s="907"/>
      <c r="DO110" s="907"/>
      <c r="DP110" s="907"/>
      <c r="DQ110" s="907" t="s">
        <v>139</v>
      </c>
      <c r="DR110" s="907"/>
      <c r="DS110" s="907"/>
      <c r="DT110" s="907"/>
      <c r="DU110" s="907"/>
      <c r="DV110" s="908" t="s">
        <v>446</v>
      </c>
      <c r="DW110" s="908"/>
      <c r="DX110" s="908"/>
      <c r="DY110" s="908"/>
      <c r="DZ110" s="909"/>
    </row>
    <row r="111" spans="1:131" s="226" customFormat="1" ht="26.25" customHeight="1">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446</v>
      </c>
      <c r="AB111" s="984"/>
      <c r="AC111" s="984"/>
      <c r="AD111" s="984"/>
      <c r="AE111" s="985"/>
      <c r="AF111" s="986" t="s">
        <v>446</v>
      </c>
      <c r="AG111" s="984"/>
      <c r="AH111" s="984"/>
      <c r="AI111" s="984"/>
      <c r="AJ111" s="985"/>
      <c r="AK111" s="986" t="s">
        <v>445</v>
      </c>
      <c r="AL111" s="984"/>
      <c r="AM111" s="984"/>
      <c r="AN111" s="984"/>
      <c r="AO111" s="985"/>
      <c r="AP111" s="987" t="s">
        <v>446</v>
      </c>
      <c r="AQ111" s="988"/>
      <c r="AR111" s="988"/>
      <c r="AS111" s="988"/>
      <c r="AT111" s="989"/>
      <c r="AU111" s="997"/>
      <c r="AV111" s="998"/>
      <c r="AW111" s="998"/>
      <c r="AX111" s="998"/>
      <c r="AY111" s="998"/>
      <c r="AZ111" s="880" t="s">
        <v>448</v>
      </c>
      <c r="BA111" s="817"/>
      <c r="BB111" s="817"/>
      <c r="BC111" s="817"/>
      <c r="BD111" s="817"/>
      <c r="BE111" s="817"/>
      <c r="BF111" s="817"/>
      <c r="BG111" s="817"/>
      <c r="BH111" s="817"/>
      <c r="BI111" s="817"/>
      <c r="BJ111" s="817"/>
      <c r="BK111" s="817"/>
      <c r="BL111" s="817"/>
      <c r="BM111" s="817"/>
      <c r="BN111" s="817"/>
      <c r="BO111" s="817"/>
      <c r="BP111" s="818"/>
      <c r="BQ111" s="881">
        <v>27065</v>
      </c>
      <c r="BR111" s="882"/>
      <c r="BS111" s="882"/>
      <c r="BT111" s="882"/>
      <c r="BU111" s="882"/>
      <c r="BV111" s="882">
        <v>23151</v>
      </c>
      <c r="BW111" s="882"/>
      <c r="BX111" s="882"/>
      <c r="BY111" s="882"/>
      <c r="BZ111" s="882"/>
      <c r="CA111" s="882">
        <v>20720</v>
      </c>
      <c r="CB111" s="882"/>
      <c r="CC111" s="882"/>
      <c r="CD111" s="882"/>
      <c r="CE111" s="882"/>
      <c r="CF111" s="940">
        <v>0.4</v>
      </c>
      <c r="CG111" s="941"/>
      <c r="CH111" s="941"/>
      <c r="CI111" s="941"/>
      <c r="CJ111" s="941"/>
      <c r="CK111" s="992"/>
      <c r="CL111" s="886"/>
      <c r="CM111" s="880" t="s">
        <v>449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420</v>
      </c>
      <c r="DH111" s="882"/>
      <c r="DI111" s="882"/>
      <c r="DJ111" s="882"/>
      <c r="DK111" s="882"/>
      <c r="DL111" s="882" t="s">
        <v>139</v>
      </c>
      <c r="DM111" s="882"/>
      <c r="DN111" s="882"/>
      <c r="DO111" s="882"/>
      <c r="DP111" s="882"/>
      <c r="DQ111" s="882" t="s">
        <v>445</v>
      </c>
      <c r="DR111" s="882"/>
      <c r="DS111" s="882"/>
      <c r="DT111" s="882"/>
      <c r="DU111" s="882"/>
      <c r="DV111" s="859" t="s">
        <v>420</v>
      </c>
      <c r="DW111" s="859"/>
      <c r="DX111" s="859"/>
      <c r="DY111" s="859"/>
      <c r="DZ111" s="860"/>
    </row>
    <row r="112" spans="1:131" s="226" customFormat="1" ht="26.25" customHeight="1">
      <c r="A112" s="977" t="s">
        <v>450</v>
      </c>
      <c r="B112" s="978"/>
      <c r="C112" s="817" t="s">
        <v>451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445</v>
      </c>
      <c r="AB112" s="845"/>
      <c r="AC112" s="845"/>
      <c r="AD112" s="845"/>
      <c r="AE112" s="846"/>
      <c r="AF112" s="847" t="s">
        <v>445</v>
      </c>
      <c r="AG112" s="845"/>
      <c r="AH112" s="845"/>
      <c r="AI112" s="845"/>
      <c r="AJ112" s="846"/>
      <c r="AK112" s="847" t="s">
        <v>445</v>
      </c>
      <c r="AL112" s="845"/>
      <c r="AM112" s="845"/>
      <c r="AN112" s="845"/>
      <c r="AO112" s="846"/>
      <c r="AP112" s="889" t="s">
        <v>446</v>
      </c>
      <c r="AQ112" s="890"/>
      <c r="AR112" s="890"/>
      <c r="AS112" s="890"/>
      <c r="AT112" s="891"/>
      <c r="AU112" s="997"/>
      <c r="AV112" s="998"/>
      <c r="AW112" s="998"/>
      <c r="AX112" s="998"/>
      <c r="AY112" s="998"/>
      <c r="AZ112" s="880" t="s">
        <v>452</v>
      </c>
      <c r="BA112" s="817"/>
      <c r="BB112" s="817"/>
      <c r="BC112" s="817"/>
      <c r="BD112" s="817"/>
      <c r="BE112" s="817"/>
      <c r="BF112" s="817"/>
      <c r="BG112" s="817"/>
      <c r="BH112" s="817"/>
      <c r="BI112" s="817"/>
      <c r="BJ112" s="817"/>
      <c r="BK112" s="817"/>
      <c r="BL112" s="817"/>
      <c r="BM112" s="817"/>
      <c r="BN112" s="817"/>
      <c r="BO112" s="817"/>
      <c r="BP112" s="818"/>
      <c r="BQ112" s="881">
        <v>4211766</v>
      </c>
      <c r="BR112" s="882"/>
      <c r="BS112" s="882"/>
      <c r="BT112" s="882"/>
      <c r="BU112" s="882"/>
      <c r="BV112" s="882">
        <v>3773720</v>
      </c>
      <c r="BW112" s="882"/>
      <c r="BX112" s="882"/>
      <c r="BY112" s="882"/>
      <c r="BZ112" s="882"/>
      <c r="CA112" s="882">
        <v>3282425</v>
      </c>
      <c r="CB112" s="882"/>
      <c r="CC112" s="882"/>
      <c r="CD112" s="882"/>
      <c r="CE112" s="882"/>
      <c r="CF112" s="940">
        <v>65.599999999999994</v>
      </c>
      <c r="CG112" s="941"/>
      <c r="CH112" s="941"/>
      <c r="CI112" s="941"/>
      <c r="CJ112" s="941"/>
      <c r="CK112" s="992"/>
      <c r="CL112" s="886"/>
      <c r="CM112" s="880" t="s">
        <v>453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420</v>
      </c>
      <c r="DH112" s="882"/>
      <c r="DI112" s="882"/>
      <c r="DJ112" s="882"/>
      <c r="DK112" s="882"/>
      <c r="DL112" s="882" t="s">
        <v>446</v>
      </c>
      <c r="DM112" s="882"/>
      <c r="DN112" s="882"/>
      <c r="DO112" s="882"/>
      <c r="DP112" s="882"/>
      <c r="DQ112" s="882" t="s">
        <v>420</v>
      </c>
      <c r="DR112" s="882"/>
      <c r="DS112" s="882"/>
      <c r="DT112" s="882"/>
      <c r="DU112" s="882"/>
      <c r="DV112" s="859" t="s">
        <v>420</v>
      </c>
      <c r="DW112" s="859"/>
      <c r="DX112" s="859"/>
      <c r="DY112" s="859"/>
      <c r="DZ112" s="860"/>
    </row>
    <row r="113" spans="1:130" s="226" customFormat="1" ht="26.25" customHeight="1">
      <c r="A113" s="979"/>
      <c r="B113" s="980"/>
      <c r="C113" s="817" t="s">
        <v>454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404468</v>
      </c>
      <c r="AB113" s="984"/>
      <c r="AC113" s="984"/>
      <c r="AD113" s="984"/>
      <c r="AE113" s="985"/>
      <c r="AF113" s="986">
        <v>406178</v>
      </c>
      <c r="AG113" s="984"/>
      <c r="AH113" s="984"/>
      <c r="AI113" s="984"/>
      <c r="AJ113" s="985"/>
      <c r="AK113" s="986">
        <v>386026</v>
      </c>
      <c r="AL113" s="984"/>
      <c r="AM113" s="984"/>
      <c r="AN113" s="984"/>
      <c r="AO113" s="985"/>
      <c r="AP113" s="987">
        <v>7.7</v>
      </c>
      <c r="AQ113" s="988"/>
      <c r="AR113" s="988"/>
      <c r="AS113" s="988"/>
      <c r="AT113" s="989"/>
      <c r="AU113" s="997"/>
      <c r="AV113" s="998"/>
      <c r="AW113" s="998"/>
      <c r="AX113" s="998"/>
      <c r="AY113" s="998"/>
      <c r="AZ113" s="880" t="s">
        <v>455</v>
      </c>
      <c r="BA113" s="817"/>
      <c r="BB113" s="817"/>
      <c r="BC113" s="817"/>
      <c r="BD113" s="817"/>
      <c r="BE113" s="817"/>
      <c r="BF113" s="817"/>
      <c r="BG113" s="817"/>
      <c r="BH113" s="817"/>
      <c r="BI113" s="817"/>
      <c r="BJ113" s="817"/>
      <c r="BK113" s="817"/>
      <c r="BL113" s="817"/>
      <c r="BM113" s="817"/>
      <c r="BN113" s="817"/>
      <c r="BO113" s="817"/>
      <c r="BP113" s="818"/>
      <c r="BQ113" s="881">
        <v>217721</v>
      </c>
      <c r="BR113" s="882"/>
      <c r="BS113" s="882"/>
      <c r="BT113" s="882"/>
      <c r="BU113" s="882"/>
      <c r="BV113" s="882">
        <v>212148</v>
      </c>
      <c r="BW113" s="882"/>
      <c r="BX113" s="882"/>
      <c r="BY113" s="882"/>
      <c r="BZ113" s="882"/>
      <c r="CA113" s="882">
        <v>205166</v>
      </c>
      <c r="CB113" s="882"/>
      <c r="CC113" s="882"/>
      <c r="CD113" s="882"/>
      <c r="CE113" s="882"/>
      <c r="CF113" s="940">
        <v>4.0999999999999996</v>
      </c>
      <c r="CG113" s="941"/>
      <c r="CH113" s="941"/>
      <c r="CI113" s="941"/>
      <c r="CJ113" s="941"/>
      <c r="CK113" s="992"/>
      <c r="CL113" s="886"/>
      <c r="CM113" s="880" t="s">
        <v>456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457</v>
      </c>
      <c r="DH113" s="845"/>
      <c r="DI113" s="845"/>
      <c r="DJ113" s="845"/>
      <c r="DK113" s="846"/>
      <c r="DL113" s="847" t="s">
        <v>139</v>
      </c>
      <c r="DM113" s="845"/>
      <c r="DN113" s="845"/>
      <c r="DO113" s="845"/>
      <c r="DP113" s="846"/>
      <c r="DQ113" s="847" t="s">
        <v>445</v>
      </c>
      <c r="DR113" s="845"/>
      <c r="DS113" s="845"/>
      <c r="DT113" s="845"/>
      <c r="DU113" s="846"/>
      <c r="DV113" s="889" t="s">
        <v>446</v>
      </c>
      <c r="DW113" s="890"/>
      <c r="DX113" s="890"/>
      <c r="DY113" s="890"/>
      <c r="DZ113" s="891"/>
    </row>
    <row r="114" spans="1:130" s="226" customFormat="1" ht="26.25" customHeight="1">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14569</v>
      </c>
      <c r="AB114" s="845"/>
      <c r="AC114" s="845"/>
      <c r="AD114" s="845"/>
      <c r="AE114" s="846"/>
      <c r="AF114" s="847">
        <v>15416</v>
      </c>
      <c r="AG114" s="845"/>
      <c r="AH114" s="845"/>
      <c r="AI114" s="845"/>
      <c r="AJ114" s="846"/>
      <c r="AK114" s="847">
        <v>15603</v>
      </c>
      <c r="AL114" s="845"/>
      <c r="AM114" s="845"/>
      <c r="AN114" s="845"/>
      <c r="AO114" s="846"/>
      <c r="AP114" s="889">
        <v>0.3</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1375645</v>
      </c>
      <c r="BR114" s="882"/>
      <c r="BS114" s="882"/>
      <c r="BT114" s="882"/>
      <c r="BU114" s="882"/>
      <c r="BV114" s="882">
        <v>1337442</v>
      </c>
      <c r="BW114" s="882"/>
      <c r="BX114" s="882"/>
      <c r="BY114" s="882"/>
      <c r="BZ114" s="882"/>
      <c r="CA114" s="882">
        <v>1327557</v>
      </c>
      <c r="CB114" s="882"/>
      <c r="CC114" s="882"/>
      <c r="CD114" s="882"/>
      <c r="CE114" s="882"/>
      <c r="CF114" s="940">
        <v>26.5</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139</v>
      </c>
      <c r="DH114" s="845"/>
      <c r="DI114" s="845"/>
      <c r="DJ114" s="845"/>
      <c r="DK114" s="846"/>
      <c r="DL114" s="847" t="s">
        <v>461</v>
      </c>
      <c r="DM114" s="845"/>
      <c r="DN114" s="845"/>
      <c r="DO114" s="845"/>
      <c r="DP114" s="846"/>
      <c r="DQ114" s="847" t="s">
        <v>445</v>
      </c>
      <c r="DR114" s="845"/>
      <c r="DS114" s="845"/>
      <c r="DT114" s="845"/>
      <c r="DU114" s="846"/>
      <c r="DV114" s="889" t="s">
        <v>445</v>
      </c>
      <c r="DW114" s="890"/>
      <c r="DX114" s="890"/>
      <c r="DY114" s="890"/>
      <c r="DZ114" s="891"/>
    </row>
    <row r="115" spans="1:130" s="226" customFormat="1" ht="26.25" customHeight="1">
      <c r="A115" s="979"/>
      <c r="B115" s="980"/>
      <c r="C115" s="817" t="s">
        <v>462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28396</v>
      </c>
      <c r="AB115" s="984"/>
      <c r="AC115" s="984"/>
      <c r="AD115" s="984"/>
      <c r="AE115" s="985"/>
      <c r="AF115" s="986">
        <v>31535</v>
      </c>
      <c r="AG115" s="984"/>
      <c r="AH115" s="984"/>
      <c r="AI115" s="984"/>
      <c r="AJ115" s="985"/>
      <c r="AK115" s="986">
        <v>33154</v>
      </c>
      <c r="AL115" s="984"/>
      <c r="AM115" s="984"/>
      <c r="AN115" s="984"/>
      <c r="AO115" s="985"/>
      <c r="AP115" s="987">
        <v>0.7</v>
      </c>
      <c r="AQ115" s="988"/>
      <c r="AR115" s="988"/>
      <c r="AS115" s="988"/>
      <c r="AT115" s="989"/>
      <c r="AU115" s="997"/>
      <c r="AV115" s="998"/>
      <c r="AW115" s="998"/>
      <c r="AX115" s="998"/>
      <c r="AY115" s="998"/>
      <c r="AZ115" s="880" t="s">
        <v>463</v>
      </c>
      <c r="BA115" s="817"/>
      <c r="BB115" s="817"/>
      <c r="BC115" s="817"/>
      <c r="BD115" s="817"/>
      <c r="BE115" s="817"/>
      <c r="BF115" s="817"/>
      <c r="BG115" s="817"/>
      <c r="BH115" s="817"/>
      <c r="BI115" s="817"/>
      <c r="BJ115" s="817"/>
      <c r="BK115" s="817"/>
      <c r="BL115" s="817"/>
      <c r="BM115" s="817"/>
      <c r="BN115" s="817"/>
      <c r="BO115" s="817"/>
      <c r="BP115" s="818"/>
      <c r="BQ115" s="881" t="s">
        <v>446</v>
      </c>
      <c r="BR115" s="882"/>
      <c r="BS115" s="882"/>
      <c r="BT115" s="882"/>
      <c r="BU115" s="882"/>
      <c r="BV115" s="882" t="s">
        <v>445</v>
      </c>
      <c r="BW115" s="882"/>
      <c r="BX115" s="882"/>
      <c r="BY115" s="882"/>
      <c r="BZ115" s="882"/>
      <c r="CA115" s="882" t="s">
        <v>445</v>
      </c>
      <c r="CB115" s="882"/>
      <c r="CC115" s="882"/>
      <c r="CD115" s="882"/>
      <c r="CE115" s="882"/>
      <c r="CF115" s="940" t="s">
        <v>446</v>
      </c>
      <c r="CG115" s="941"/>
      <c r="CH115" s="941"/>
      <c r="CI115" s="941"/>
      <c r="CJ115" s="941"/>
      <c r="CK115" s="992"/>
      <c r="CL115" s="886"/>
      <c r="CM115" s="880" t="s">
        <v>464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420</v>
      </c>
      <c r="DH115" s="845"/>
      <c r="DI115" s="845"/>
      <c r="DJ115" s="845"/>
      <c r="DK115" s="846"/>
      <c r="DL115" s="847" t="s">
        <v>445</v>
      </c>
      <c r="DM115" s="845"/>
      <c r="DN115" s="845"/>
      <c r="DO115" s="845"/>
      <c r="DP115" s="846"/>
      <c r="DQ115" s="847" t="s">
        <v>420</v>
      </c>
      <c r="DR115" s="845"/>
      <c r="DS115" s="845"/>
      <c r="DT115" s="845"/>
      <c r="DU115" s="846"/>
      <c r="DV115" s="889" t="s">
        <v>457</v>
      </c>
      <c r="DW115" s="890"/>
      <c r="DX115" s="890"/>
      <c r="DY115" s="890"/>
      <c r="DZ115" s="891"/>
    </row>
    <row r="116" spans="1:130" s="226" customFormat="1" ht="26.25" customHeight="1">
      <c r="A116" s="981"/>
      <c r="B116" s="982"/>
      <c r="C116" s="904" t="s">
        <v>465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446</v>
      </c>
      <c r="AB116" s="845"/>
      <c r="AC116" s="845"/>
      <c r="AD116" s="845"/>
      <c r="AE116" s="846"/>
      <c r="AF116" s="847" t="s">
        <v>139</v>
      </c>
      <c r="AG116" s="845"/>
      <c r="AH116" s="845"/>
      <c r="AI116" s="845"/>
      <c r="AJ116" s="846"/>
      <c r="AK116" s="847" t="s">
        <v>139</v>
      </c>
      <c r="AL116" s="845"/>
      <c r="AM116" s="845"/>
      <c r="AN116" s="845"/>
      <c r="AO116" s="846"/>
      <c r="AP116" s="889" t="s">
        <v>445</v>
      </c>
      <c r="AQ116" s="890"/>
      <c r="AR116" s="890"/>
      <c r="AS116" s="890"/>
      <c r="AT116" s="891"/>
      <c r="AU116" s="997"/>
      <c r="AV116" s="998"/>
      <c r="AW116" s="998"/>
      <c r="AX116" s="998"/>
      <c r="AY116" s="998"/>
      <c r="AZ116" s="974" t="s">
        <v>466</v>
      </c>
      <c r="BA116" s="975"/>
      <c r="BB116" s="975"/>
      <c r="BC116" s="975"/>
      <c r="BD116" s="975"/>
      <c r="BE116" s="975"/>
      <c r="BF116" s="975"/>
      <c r="BG116" s="975"/>
      <c r="BH116" s="975"/>
      <c r="BI116" s="975"/>
      <c r="BJ116" s="975"/>
      <c r="BK116" s="975"/>
      <c r="BL116" s="975"/>
      <c r="BM116" s="975"/>
      <c r="BN116" s="975"/>
      <c r="BO116" s="975"/>
      <c r="BP116" s="976"/>
      <c r="BQ116" s="881" t="s">
        <v>139</v>
      </c>
      <c r="BR116" s="882"/>
      <c r="BS116" s="882"/>
      <c r="BT116" s="882"/>
      <c r="BU116" s="882"/>
      <c r="BV116" s="882" t="s">
        <v>446</v>
      </c>
      <c r="BW116" s="882"/>
      <c r="BX116" s="882"/>
      <c r="BY116" s="882"/>
      <c r="BZ116" s="882"/>
      <c r="CA116" s="882" t="s">
        <v>445</v>
      </c>
      <c r="CB116" s="882"/>
      <c r="CC116" s="882"/>
      <c r="CD116" s="882"/>
      <c r="CE116" s="882"/>
      <c r="CF116" s="940" t="s">
        <v>445</v>
      </c>
      <c r="CG116" s="941"/>
      <c r="CH116" s="941"/>
      <c r="CI116" s="941"/>
      <c r="CJ116" s="941"/>
      <c r="CK116" s="992"/>
      <c r="CL116" s="886"/>
      <c r="CM116" s="880" t="s">
        <v>467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1525</v>
      </c>
      <c r="DH116" s="845"/>
      <c r="DI116" s="845"/>
      <c r="DJ116" s="845"/>
      <c r="DK116" s="846"/>
      <c r="DL116" s="847" t="s">
        <v>139</v>
      </c>
      <c r="DM116" s="845"/>
      <c r="DN116" s="845"/>
      <c r="DO116" s="845"/>
      <c r="DP116" s="846"/>
      <c r="DQ116" s="847" t="s">
        <v>445</v>
      </c>
      <c r="DR116" s="845"/>
      <c r="DS116" s="845"/>
      <c r="DT116" s="845"/>
      <c r="DU116" s="846"/>
      <c r="DV116" s="889" t="s">
        <v>139</v>
      </c>
      <c r="DW116" s="890"/>
      <c r="DX116" s="890"/>
      <c r="DY116" s="890"/>
      <c r="DZ116" s="891"/>
    </row>
    <row r="117" spans="1:130" s="226" customFormat="1" ht="26.25" customHeight="1">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468</v>
      </c>
      <c r="Z117" s="962"/>
      <c r="AA117" s="967">
        <v>1366045</v>
      </c>
      <c r="AB117" s="968"/>
      <c r="AC117" s="968"/>
      <c r="AD117" s="968"/>
      <c r="AE117" s="969"/>
      <c r="AF117" s="970">
        <v>1312441</v>
      </c>
      <c r="AG117" s="968"/>
      <c r="AH117" s="968"/>
      <c r="AI117" s="968"/>
      <c r="AJ117" s="969"/>
      <c r="AK117" s="970">
        <v>1326177</v>
      </c>
      <c r="AL117" s="968"/>
      <c r="AM117" s="968"/>
      <c r="AN117" s="968"/>
      <c r="AO117" s="969"/>
      <c r="AP117" s="971"/>
      <c r="AQ117" s="972"/>
      <c r="AR117" s="972"/>
      <c r="AS117" s="972"/>
      <c r="AT117" s="973"/>
      <c r="AU117" s="997"/>
      <c r="AV117" s="998"/>
      <c r="AW117" s="998"/>
      <c r="AX117" s="998"/>
      <c r="AY117" s="998"/>
      <c r="AZ117" s="928" t="s">
        <v>469</v>
      </c>
      <c r="BA117" s="929"/>
      <c r="BB117" s="929"/>
      <c r="BC117" s="929"/>
      <c r="BD117" s="929"/>
      <c r="BE117" s="929"/>
      <c r="BF117" s="929"/>
      <c r="BG117" s="929"/>
      <c r="BH117" s="929"/>
      <c r="BI117" s="929"/>
      <c r="BJ117" s="929"/>
      <c r="BK117" s="929"/>
      <c r="BL117" s="929"/>
      <c r="BM117" s="929"/>
      <c r="BN117" s="929"/>
      <c r="BO117" s="929"/>
      <c r="BP117" s="930"/>
      <c r="BQ117" s="881" t="s">
        <v>457</v>
      </c>
      <c r="BR117" s="882"/>
      <c r="BS117" s="882"/>
      <c r="BT117" s="882"/>
      <c r="BU117" s="882"/>
      <c r="BV117" s="882" t="s">
        <v>420</v>
      </c>
      <c r="BW117" s="882"/>
      <c r="BX117" s="882"/>
      <c r="BY117" s="882"/>
      <c r="BZ117" s="882"/>
      <c r="CA117" s="882" t="s">
        <v>420</v>
      </c>
      <c r="CB117" s="882"/>
      <c r="CC117" s="882"/>
      <c r="CD117" s="882"/>
      <c r="CE117" s="882"/>
      <c r="CF117" s="940" t="s">
        <v>446</v>
      </c>
      <c r="CG117" s="941"/>
      <c r="CH117" s="941"/>
      <c r="CI117" s="941"/>
      <c r="CJ117" s="941"/>
      <c r="CK117" s="992"/>
      <c r="CL117" s="886"/>
      <c r="CM117" s="880" t="s">
        <v>470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445</v>
      </c>
      <c r="DH117" s="845"/>
      <c r="DI117" s="845"/>
      <c r="DJ117" s="845"/>
      <c r="DK117" s="846"/>
      <c r="DL117" s="847" t="s">
        <v>461</v>
      </c>
      <c r="DM117" s="845"/>
      <c r="DN117" s="845"/>
      <c r="DO117" s="845"/>
      <c r="DP117" s="846"/>
      <c r="DQ117" s="847" t="s">
        <v>446</v>
      </c>
      <c r="DR117" s="845"/>
      <c r="DS117" s="845"/>
      <c r="DT117" s="845"/>
      <c r="DU117" s="846"/>
      <c r="DV117" s="889" t="s">
        <v>420</v>
      </c>
      <c r="DW117" s="890"/>
      <c r="DX117" s="890"/>
      <c r="DY117" s="890"/>
      <c r="DZ117" s="891"/>
    </row>
    <row r="118" spans="1:130" s="226" customFormat="1" ht="26.25" customHeight="1">
      <c r="A118" s="960" t="s">
        <v>440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437</v>
      </c>
      <c r="AB118" s="961"/>
      <c r="AC118" s="961"/>
      <c r="AD118" s="961"/>
      <c r="AE118" s="962"/>
      <c r="AF118" s="963" t="s">
        <v>438</v>
      </c>
      <c r="AG118" s="961"/>
      <c r="AH118" s="961"/>
      <c r="AI118" s="961"/>
      <c r="AJ118" s="962"/>
      <c r="AK118" s="963" t="s">
        <v>309</v>
      </c>
      <c r="AL118" s="961"/>
      <c r="AM118" s="961"/>
      <c r="AN118" s="961"/>
      <c r="AO118" s="962"/>
      <c r="AP118" s="964" t="s">
        <v>439</v>
      </c>
      <c r="AQ118" s="965"/>
      <c r="AR118" s="965"/>
      <c r="AS118" s="965"/>
      <c r="AT118" s="966"/>
      <c r="AU118" s="997"/>
      <c r="AV118" s="998"/>
      <c r="AW118" s="998"/>
      <c r="AX118" s="998"/>
      <c r="AY118" s="998"/>
      <c r="AZ118" s="903" t="s">
        <v>471</v>
      </c>
      <c r="BA118" s="904"/>
      <c r="BB118" s="904"/>
      <c r="BC118" s="904"/>
      <c r="BD118" s="904"/>
      <c r="BE118" s="904"/>
      <c r="BF118" s="904"/>
      <c r="BG118" s="904"/>
      <c r="BH118" s="904"/>
      <c r="BI118" s="904"/>
      <c r="BJ118" s="904"/>
      <c r="BK118" s="904"/>
      <c r="BL118" s="904"/>
      <c r="BM118" s="904"/>
      <c r="BN118" s="904"/>
      <c r="BO118" s="904"/>
      <c r="BP118" s="905"/>
      <c r="BQ118" s="944" t="s">
        <v>461</v>
      </c>
      <c r="BR118" s="910"/>
      <c r="BS118" s="910"/>
      <c r="BT118" s="910"/>
      <c r="BU118" s="910"/>
      <c r="BV118" s="910" t="s">
        <v>420</v>
      </c>
      <c r="BW118" s="910"/>
      <c r="BX118" s="910"/>
      <c r="BY118" s="910"/>
      <c r="BZ118" s="910"/>
      <c r="CA118" s="910" t="s">
        <v>446</v>
      </c>
      <c r="CB118" s="910"/>
      <c r="CC118" s="910"/>
      <c r="CD118" s="910"/>
      <c r="CE118" s="910"/>
      <c r="CF118" s="940" t="s">
        <v>461</v>
      </c>
      <c r="CG118" s="941"/>
      <c r="CH118" s="941"/>
      <c r="CI118" s="941"/>
      <c r="CJ118" s="941"/>
      <c r="CK118" s="992"/>
      <c r="CL118" s="886"/>
      <c r="CM118" s="880" t="s">
        <v>472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445</v>
      </c>
      <c r="DH118" s="845"/>
      <c r="DI118" s="845"/>
      <c r="DJ118" s="845"/>
      <c r="DK118" s="846"/>
      <c r="DL118" s="847" t="s">
        <v>420</v>
      </c>
      <c r="DM118" s="845"/>
      <c r="DN118" s="845"/>
      <c r="DO118" s="845"/>
      <c r="DP118" s="846"/>
      <c r="DQ118" s="847" t="s">
        <v>420</v>
      </c>
      <c r="DR118" s="845"/>
      <c r="DS118" s="845"/>
      <c r="DT118" s="845"/>
      <c r="DU118" s="846"/>
      <c r="DV118" s="889" t="s">
        <v>457</v>
      </c>
      <c r="DW118" s="890"/>
      <c r="DX118" s="890"/>
      <c r="DY118" s="890"/>
      <c r="DZ118" s="891"/>
    </row>
    <row r="119" spans="1:130" s="226" customFormat="1" ht="26.25" customHeight="1">
      <c r="A119" s="883" t="s">
        <v>443</v>
      </c>
      <c r="B119" s="884"/>
      <c r="C119" s="925" t="s">
        <v>444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445</v>
      </c>
      <c r="AB119" s="954"/>
      <c r="AC119" s="954"/>
      <c r="AD119" s="954"/>
      <c r="AE119" s="955"/>
      <c r="AF119" s="956" t="s">
        <v>445</v>
      </c>
      <c r="AG119" s="954"/>
      <c r="AH119" s="954"/>
      <c r="AI119" s="954"/>
      <c r="AJ119" s="955"/>
      <c r="AK119" s="956" t="s">
        <v>445</v>
      </c>
      <c r="AL119" s="954"/>
      <c r="AM119" s="954"/>
      <c r="AN119" s="954"/>
      <c r="AO119" s="955"/>
      <c r="AP119" s="957" t="s">
        <v>445</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473</v>
      </c>
      <c r="BP119" s="943"/>
      <c r="BQ119" s="944">
        <v>12898496</v>
      </c>
      <c r="BR119" s="910"/>
      <c r="BS119" s="910"/>
      <c r="BT119" s="910"/>
      <c r="BU119" s="910"/>
      <c r="BV119" s="910">
        <v>12370136</v>
      </c>
      <c r="BW119" s="910"/>
      <c r="BX119" s="910"/>
      <c r="BY119" s="910"/>
      <c r="BZ119" s="910"/>
      <c r="CA119" s="910">
        <v>11661107</v>
      </c>
      <c r="CB119" s="910"/>
      <c r="CC119" s="910"/>
      <c r="CD119" s="910"/>
      <c r="CE119" s="910"/>
      <c r="CF119" s="813"/>
      <c r="CG119" s="814"/>
      <c r="CH119" s="814"/>
      <c r="CI119" s="814"/>
      <c r="CJ119" s="899"/>
      <c r="CK119" s="993"/>
      <c r="CL119" s="888"/>
      <c r="CM119" s="903" t="s">
        <v>474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25540</v>
      </c>
      <c r="DH119" s="829"/>
      <c r="DI119" s="829"/>
      <c r="DJ119" s="829"/>
      <c r="DK119" s="830"/>
      <c r="DL119" s="831">
        <v>23151</v>
      </c>
      <c r="DM119" s="829"/>
      <c r="DN119" s="829"/>
      <c r="DO119" s="829"/>
      <c r="DP119" s="830"/>
      <c r="DQ119" s="831">
        <v>20720</v>
      </c>
      <c r="DR119" s="829"/>
      <c r="DS119" s="829"/>
      <c r="DT119" s="829"/>
      <c r="DU119" s="830"/>
      <c r="DV119" s="913">
        <v>0.4</v>
      </c>
      <c r="DW119" s="914"/>
      <c r="DX119" s="914"/>
      <c r="DY119" s="914"/>
      <c r="DZ119" s="915"/>
    </row>
    <row r="120" spans="1:130" s="226" customFormat="1" ht="26.25" customHeight="1">
      <c r="A120" s="885"/>
      <c r="B120" s="886"/>
      <c r="C120" s="880" t="s">
        <v>449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420</v>
      </c>
      <c r="AB120" s="845"/>
      <c r="AC120" s="845"/>
      <c r="AD120" s="845"/>
      <c r="AE120" s="846"/>
      <c r="AF120" s="847" t="s">
        <v>457</v>
      </c>
      <c r="AG120" s="845"/>
      <c r="AH120" s="845"/>
      <c r="AI120" s="845"/>
      <c r="AJ120" s="846"/>
      <c r="AK120" s="847" t="s">
        <v>461</v>
      </c>
      <c r="AL120" s="845"/>
      <c r="AM120" s="845"/>
      <c r="AN120" s="845"/>
      <c r="AO120" s="846"/>
      <c r="AP120" s="889" t="s">
        <v>457</v>
      </c>
      <c r="AQ120" s="890"/>
      <c r="AR120" s="890"/>
      <c r="AS120" s="890"/>
      <c r="AT120" s="891"/>
      <c r="AU120" s="945" t="s">
        <v>475</v>
      </c>
      <c r="AV120" s="946"/>
      <c r="AW120" s="946"/>
      <c r="AX120" s="946"/>
      <c r="AY120" s="947"/>
      <c r="AZ120" s="925" t="s">
        <v>476</v>
      </c>
      <c r="BA120" s="873"/>
      <c r="BB120" s="873"/>
      <c r="BC120" s="873"/>
      <c r="BD120" s="873"/>
      <c r="BE120" s="873"/>
      <c r="BF120" s="873"/>
      <c r="BG120" s="873"/>
      <c r="BH120" s="873"/>
      <c r="BI120" s="873"/>
      <c r="BJ120" s="873"/>
      <c r="BK120" s="873"/>
      <c r="BL120" s="873"/>
      <c r="BM120" s="873"/>
      <c r="BN120" s="873"/>
      <c r="BO120" s="873"/>
      <c r="BP120" s="874"/>
      <c r="BQ120" s="926">
        <v>3739961</v>
      </c>
      <c r="BR120" s="907"/>
      <c r="BS120" s="907"/>
      <c r="BT120" s="907"/>
      <c r="BU120" s="907"/>
      <c r="BV120" s="907">
        <v>3800557</v>
      </c>
      <c r="BW120" s="907"/>
      <c r="BX120" s="907"/>
      <c r="BY120" s="907"/>
      <c r="BZ120" s="907"/>
      <c r="CA120" s="907">
        <v>4083422</v>
      </c>
      <c r="CB120" s="907"/>
      <c r="CC120" s="907"/>
      <c r="CD120" s="907"/>
      <c r="CE120" s="907"/>
      <c r="CF120" s="931">
        <v>81.599999999999994</v>
      </c>
      <c r="CG120" s="932"/>
      <c r="CH120" s="932"/>
      <c r="CI120" s="932"/>
      <c r="CJ120" s="932"/>
      <c r="CK120" s="933" t="s">
        <v>477</v>
      </c>
      <c r="CL120" s="917"/>
      <c r="CM120" s="917"/>
      <c r="CN120" s="917"/>
      <c r="CO120" s="918"/>
      <c r="CP120" s="937" t="s">
        <v>478</v>
      </c>
      <c r="CQ120" s="938"/>
      <c r="CR120" s="938"/>
      <c r="CS120" s="938"/>
      <c r="CT120" s="938"/>
      <c r="CU120" s="938"/>
      <c r="CV120" s="938"/>
      <c r="CW120" s="938"/>
      <c r="CX120" s="938"/>
      <c r="CY120" s="938"/>
      <c r="CZ120" s="938"/>
      <c r="DA120" s="938"/>
      <c r="DB120" s="938"/>
      <c r="DC120" s="938"/>
      <c r="DD120" s="938"/>
      <c r="DE120" s="938"/>
      <c r="DF120" s="939"/>
      <c r="DG120" s="926">
        <v>3308663</v>
      </c>
      <c r="DH120" s="907"/>
      <c r="DI120" s="907"/>
      <c r="DJ120" s="907"/>
      <c r="DK120" s="907"/>
      <c r="DL120" s="907">
        <v>2934309</v>
      </c>
      <c r="DM120" s="907"/>
      <c r="DN120" s="907"/>
      <c r="DO120" s="907"/>
      <c r="DP120" s="907"/>
      <c r="DQ120" s="907">
        <v>2477581</v>
      </c>
      <c r="DR120" s="907"/>
      <c r="DS120" s="907"/>
      <c r="DT120" s="907"/>
      <c r="DU120" s="907"/>
      <c r="DV120" s="908">
        <v>49.5</v>
      </c>
      <c r="DW120" s="908"/>
      <c r="DX120" s="908"/>
      <c r="DY120" s="908"/>
      <c r="DZ120" s="909"/>
    </row>
    <row r="121" spans="1:130" s="226" customFormat="1" ht="26.25" customHeight="1">
      <c r="A121" s="885"/>
      <c r="B121" s="886"/>
      <c r="C121" s="928" t="s">
        <v>479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457</v>
      </c>
      <c r="AB121" s="845"/>
      <c r="AC121" s="845"/>
      <c r="AD121" s="845"/>
      <c r="AE121" s="846"/>
      <c r="AF121" s="847" t="s">
        <v>446</v>
      </c>
      <c r="AG121" s="845"/>
      <c r="AH121" s="845"/>
      <c r="AI121" s="845"/>
      <c r="AJ121" s="846"/>
      <c r="AK121" s="847" t="s">
        <v>461</v>
      </c>
      <c r="AL121" s="845"/>
      <c r="AM121" s="845"/>
      <c r="AN121" s="845"/>
      <c r="AO121" s="846"/>
      <c r="AP121" s="889" t="s">
        <v>457</v>
      </c>
      <c r="AQ121" s="890"/>
      <c r="AR121" s="890"/>
      <c r="AS121" s="890"/>
      <c r="AT121" s="891"/>
      <c r="AU121" s="948"/>
      <c r="AV121" s="949"/>
      <c r="AW121" s="949"/>
      <c r="AX121" s="949"/>
      <c r="AY121" s="950"/>
      <c r="AZ121" s="880" t="s">
        <v>480</v>
      </c>
      <c r="BA121" s="817"/>
      <c r="BB121" s="817"/>
      <c r="BC121" s="817"/>
      <c r="BD121" s="817"/>
      <c r="BE121" s="817"/>
      <c r="BF121" s="817"/>
      <c r="BG121" s="817"/>
      <c r="BH121" s="817"/>
      <c r="BI121" s="817"/>
      <c r="BJ121" s="817"/>
      <c r="BK121" s="817"/>
      <c r="BL121" s="817"/>
      <c r="BM121" s="817"/>
      <c r="BN121" s="817"/>
      <c r="BO121" s="817"/>
      <c r="BP121" s="818"/>
      <c r="BQ121" s="881" t="s">
        <v>445</v>
      </c>
      <c r="BR121" s="882"/>
      <c r="BS121" s="882"/>
      <c r="BT121" s="882"/>
      <c r="BU121" s="882"/>
      <c r="BV121" s="882" t="s">
        <v>461</v>
      </c>
      <c r="BW121" s="882"/>
      <c r="BX121" s="882"/>
      <c r="BY121" s="882"/>
      <c r="BZ121" s="882"/>
      <c r="CA121" s="882" t="s">
        <v>457</v>
      </c>
      <c r="CB121" s="882"/>
      <c r="CC121" s="882"/>
      <c r="CD121" s="882"/>
      <c r="CE121" s="882"/>
      <c r="CF121" s="940" t="s">
        <v>445</v>
      </c>
      <c r="CG121" s="941"/>
      <c r="CH121" s="941"/>
      <c r="CI121" s="941"/>
      <c r="CJ121" s="941"/>
      <c r="CK121" s="934"/>
      <c r="CL121" s="920"/>
      <c r="CM121" s="920"/>
      <c r="CN121" s="920"/>
      <c r="CO121" s="921"/>
      <c r="CP121" s="900" t="s">
        <v>481</v>
      </c>
      <c r="CQ121" s="901"/>
      <c r="CR121" s="901"/>
      <c r="CS121" s="901"/>
      <c r="CT121" s="901"/>
      <c r="CU121" s="901"/>
      <c r="CV121" s="901"/>
      <c r="CW121" s="901"/>
      <c r="CX121" s="901"/>
      <c r="CY121" s="901"/>
      <c r="CZ121" s="901"/>
      <c r="DA121" s="901"/>
      <c r="DB121" s="901"/>
      <c r="DC121" s="901"/>
      <c r="DD121" s="901"/>
      <c r="DE121" s="901"/>
      <c r="DF121" s="902"/>
      <c r="DG121" s="881">
        <v>879087</v>
      </c>
      <c r="DH121" s="882"/>
      <c r="DI121" s="882"/>
      <c r="DJ121" s="882"/>
      <c r="DK121" s="882"/>
      <c r="DL121" s="882">
        <v>828332</v>
      </c>
      <c r="DM121" s="882"/>
      <c r="DN121" s="882"/>
      <c r="DO121" s="882"/>
      <c r="DP121" s="882"/>
      <c r="DQ121" s="882">
        <v>771073</v>
      </c>
      <c r="DR121" s="882"/>
      <c r="DS121" s="882"/>
      <c r="DT121" s="882"/>
      <c r="DU121" s="882"/>
      <c r="DV121" s="859">
        <v>15.4</v>
      </c>
      <c r="DW121" s="859"/>
      <c r="DX121" s="859"/>
      <c r="DY121" s="859"/>
      <c r="DZ121" s="860"/>
    </row>
    <row r="122" spans="1:130" s="226" customFormat="1" ht="26.25" customHeight="1">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445</v>
      </c>
      <c r="AB122" s="845"/>
      <c r="AC122" s="845"/>
      <c r="AD122" s="845"/>
      <c r="AE122" s="846"/>
      <c r="AF122" s="847" t="s">
        <v>445</v>
      </c>
      <c r="AG122" s="845"/>
      <c r="AH122" s="845"/>
      <c r="AI122" s="845"/>
      <c r="AJ122" s="846"/>
      <c r="AK122" s="847" t="s">
        <v>445</v>
      </c>
      <c r="AL122" s="845"/>
      <c r="AM122" s="845"/>
      <c r="AN122" s="845"/>
      <c r="AO122" s="846"/>
      <c r="AP122" s="889" t="s">
        <v>445</v>
      </c>
      <c r="AQ122" s="890"/>
      <c r="AR122" s="890"/>
      <c r="AS122" s="890"/>
      <c r="AT122" s="891"/>
      <c r="AU122" s="948"/>
      <c r="AV122" s="949"/>
      <c r="AW122" s="949"/>
      <c r="AX122" s="949"/>
      <c r="AY122" s="950"/>
      <c r="AZ122" s="903" t="s">
        <v>482</v>
      </c>
      <c r="BA122" s="904"/>
      <c r="BB122" s="904"/>
      <c r="BC122" s="904"/>
      <c r="BD122" s="904"/>
      <c r="BE122" s="904"/>
      <c r="BF122" s="904"/>
      <c r="BG122" s="904"/>
      <c r="BH122" s="904"/>
      <c r="BI122" s="904"/>
      <c r="BJ122" s="904"/>
      <c r="BK122" s="904"/>
      <c r="BL122" s="904"/>
      <c r="BM122" s="904"/>
      <c r="BN122" s="904"/>
      <c r="BO122" s="904"/>
      <c r="BP122" s="905"/>
      <c r="BQ122" s="944">
        <v>8738477</v>
      </c>
      <c r="BR122" s="910"/>
      <c r="BS122" s="910"/>
      <c r="BT122" s="910"/>
      <c r="BU122" s="910"/>
      <c r="BV122" s="910">
        <v>8600775</v>
      </c>
      <c r="BW122" s="910"/>
      <c r="BX122" s="910"/>
      <c r="BY122" s="910"/>
      <c r="BZ122" s="910"/>
      <c r="CA122" s="910">
        <v>8364262</v>
      </c>
      <c r="CB122" s="910"/>
      <c r="CC122" s="910"/>
      <c r="CD122" s="910"/>
      <c r="CE122" s="910"/>
      <c r="CF122" s="911">
        <v>167.1</v>
      </c>
      <c r="CG122" s="912"/>
      <c r="CH122" s="912"/>
      <c r="CI122" s="912"/>
      <c r="CJ122" s="912"/>
      <c r="CK122" s="934"/>
      <c r="CL122" s="920"/>
      <c r="CM122" s="920"/>
      <c r="CN122" s="920"/>
      <c r="CO122" s="921"/>
      <c r="CP122" s="900" t="s">
        <v>483</v>
      </c>
      <c r="CQ122" s="901"/>
      <c r="CR122" s="901"/>
      <c r="CS122" s="901"/>
      <c r="CT122" s="901"/>
      <c r="CU122" s="901"/>
      <c r="CV122" s="901"/>
      <c r="CW122" s="901"/>
      <c r="CX122" s="901"/>
      <c r="CY122" s="901"/>
      <c r="CZ122" s="901"/>
      <c r="DA122" s="901"/>
      <c r="DB122" s="901"/>
      <c r="DC122" s="901"/>
      <c r="DD122" s="901"/>
      <c r="DE122" s="901"/>
      <c r="DF122" s="902"/>
      <c r="DG122" s="881" t="s">
        <v>445</v>
      </c>
      <c r="DH122" s="882"/>
      <c r="DI122" s="882"/>
      <c r="DJ122" s="882"/>
      <c r="DK122" s="882"/>
      <c r="DL122" s="882" t="s">
        <v>420</v>
      </c>
      <c r="DM122" s="882"/>
      <c r="DN122" s="882"/>
      <c r="DO122" s="882"/>
      <c r="DP122" s="882"/>
      <c r="DQ122" s="882">
        <v>27900</v>
      </c>
      <c r="DR122" s="882"/>
      <c r="DS122" s="882"/>
      <c r="DT122" s="882"/>
      <c r="DU122" s="882"/>
      <c r="DV122" s="859">
        <v>0.6</v>
      </c>
      <c r="DW122" s="859"/>
      <c r="DX122" s="859"/>
      <c r="DY122" s="859"/>
      <c r="DZ122" s="860"/>
    </row>
    <row r="123" spans="1:130" s="226" customFormat="1" ht="26.25" customHeight="1">
      <c r="A123" s="885"/>
      <c r="B123" s="886"/>
      <c r="C123" s="880" t="s">
        <v>467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1525</v>
      </c>
      <c r="AB123" s="845"/>
      <c r="AC123" s="845"/>
      <c r="AD123" s="845"/>
      <c r="AE123" s="846"/>
      <c r="AF123" s="847">
        <v>1525</v>
      </c>
      <c r="AG123" s="845"/>
      <c r="AH123" s="845"/>
      <c r="AI123" s="845"/>
      <c r="AJ123" s="846"/>
      <c r="AK123" s="847" t="s">
        <v>445</v>
      </c>
      <c r="AL123" s="845"/>
      <c r="AM123" s="845"/>
      <c r="AN123" s="845"/>
      <c r="AO123" s="846"/>
      <c r="AP123" s="889" t="s">
        <v>457</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484</v>
      </c>
      <c r="BP123" s="943"/>
      <c r="BQ123" s="897">
        <v>12478438</v>
      </c>
      <c r="BR123" s="898"/>
      <c r="BS123" s="898"/>
      <c r="BT123" s="898"/>
      <c r="BU123" s="898"/>
      <c r="BV123" s="898">
        <v>12401332</v>
      </c>
      <c r="BW123" s="898"/>
      <c r="BX123" s="898"/>
      <c r="BY123" s="898"/>
      <c r="BZ123" s="898"/>
      <c r="CA123" s="898">
        <v>12447684</v>
      </c>
      <c r="CB123" s="898"/>
      <c r="CC123" s="898"/>
      <c r="CD123" s="898"/>
      <c r="CE123" s="898"/>
      <c r="CF123" s="813"/>
      <c r="CG123" s="814"/>
      <c r="CH123" s="814"/>
      <c r="CI123" s="814"/>
      <c r="CJ123" s="899"/>
      <c r="CK123" s="934"/>
      <c r="CL123" s="920"/>
      <c r="CM123" s="920"/>
      <c r="CN123" s="920"/>
      <c r="CO123" s="921"/>
      <c r="CP123" s="900" t="s">
        <v>485</v>
      </c>
      <c r="CQ123" s="901"/>
      <c r="CR123" s="901"/>
      <c r="CS123" s="901"/>
      <c r="CT123" s="901"/>
      <c r="CU123" s="901"/>
      <c r="CV123" s="901"/>
      <c r="CW123" s="901"/>
      <c r="CX123" s="901"/>
      <c r="CY123" s="901"/>
      <c r="CZ123" s="901"/>
      <c r="DA123" s="901"/>
      <c r="DB123" s="901"/>
      <c r="DC123" s="901"/>
      <c r="DD123" s="901"/>
      <c r="DE123" s="901"/>
      <c r="DF123" s="902"/>
      <c r="DG123" s="844">
        <v>10050</v>
      </c>
      <c r="DH123" s="845"/>
      <c r="DI123" s="845"/>
      <c r="DJ123" s="845"/>
      <c r="DK123" s="846"/>
      <c r="DL123" s="847">
        <v>6701</v>
      </c>
      <c r="DM123" s="845"/>
      <c r="DN123" s="845"/>
      <c r="DO123" s="845"/>
      <c r="DP123" s="846"/>
      <c r="DQ123" s="847">
        <v>3351</v>
      </c>
      <c r="DR123" s="845"/>
      <c r="DS123" s="845"/>
      <c r="DT123" s="845"/>
      <c r="DU123" s="846"/>
      <c r="DV123" s="889">
        <v>0.1</v>
      </c>
      <c r="DW123" s="890"/>
      <c r="DX123" s="890"/>
      <c r="DY123" s="890"/>
      <c r="DZ123" s="891"/>
    </row>
    <row r="124" spans="1:130" s="226" customFormat="1" ht="26.25" customHeight="1" thickBot="1">
      <c r="A124" s="885"/>
      <c r="B124" s="886"/>
      <c r="C124" s="880" t="s">
        <v>470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445</v>
      </c>
      <c r="AB124" s="845"/>
      <c r="AC124" s="845"/>
      <c r="AD124" s="845"/>
      <c r="AE124" s="846"/>
      <c r="AF124" s="847" t="s">
        <v>445</v>
      </c>
      <c r="AG124" s="845"/>
      <c r="AH124" s="845"/>
      <c r="AI124" s="845"/>
      <c r="AJ124" s="846"/>
      <c r="AK124" s="847" t="s">
        <v>445</v>
      </c>
      <c r="AL124" s="845"/>
      <c r="AM124" s="845"/>
      <c r="AN124" s="845"/>
      <c r="AO124" s="846"/>
      <c r="AP124" s="889" t="s">
        <v>445</v>
      </c>
      <c r="AQ124" s="890"/>
      <c r="AR124" s="890"/>
      <c r="AS124" s="890"/>
      <c r="AT124" s="891"/>
      <c r="AU124" s="892" t="s">
        <v>486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9.4</v>
      </c>
      <c r="BR124" s="896"/>
      <c r="BS124" s="896"/>
      <c r="BT124" s="896"/>
      <c r="BU124" s="896"/>
      <c r="BV124" s="896" t="s">
        <v>420</v>
      </c>
      <c r="BW124" s="896"/>
      <c r="BX124" s="896"/>
      <c r="BY124" s="896"/>
      <c r="BZ124" s="896"/>
      <c r="CA124" s="896" t="s">
        <v>445</v>
      </c>
      <c r="CB124" s="896"/>
      <c r="CC124" s="896"/>
      <c r="CD124" s="896"/>
      <c r="CE124" s="896"/>
      <c r="CF124" s="791"/>
      <c r="CG124" s="792"/>
      <c r="CH124" s="792"/>
      <c r="CI124" s="792"/>
      <c r="CJ124" s="927"/>
      <c r="CK124" s="935"/>
      <c r="CL124" s="935"/>
      <c r="CM124" s="935"/>
      <c r="CN124" s="935"/>
      <c r="CO124" s="936"/>
      <c r="CP124" s="900" t="s">
        <v>487</v>
      </c>
      <c r="CQ124" s="901"/>
      <c r="CR124" s="901"/>
      <c r="CS124" s="901"/>
      <c r="CT124" s="901"/>
      <c r="CU124" s="901"/>
      <c r="CV124" s="901"/>
      <c r="CW124" s="901"/>
      <c r="CX124" s="901"/>
      <c r="CY124" s="901"/>
      <c r="CZ124" s="901"/>
      <c r="DA124" s="901"/>
      <c r="DB124" s="901"/>
      <c r="DC124" s="901"/>
      <c r="DD124" s="901"/>
      <c r="DE124" s="901"/>
      <c r="DF124" s="902"/>
      <c r="DG124" s="828">
        <v>13966</v>
      </c>
      <c r="DH124" s="829"/>
      <c r="DI124" s="829"/>
      <c r="DJ124" s="829"/>
      <c r="DK124" s="830"/>
      <c r="DL124" s="831">
        <v>4378</v>
      </c>
      <c r="DM124" s="829"/>
      <c r="DN124" s="829"/>
      <c r="DO124" s="829"/>
      <c r="DP124" s="830"/>
      <c r="DQ124" s="831">
        <v>2520</v>
      </c>
      <c r="DR124" s="829"/>
      <c r="DS124" s="829"/>
      <c r="DT124" s="829"/>
      <c r="DU124" s="830"/>
      <c r="DV124" s="913">
        <v>0.1</v>
      </c>
      <c r="DW124" s="914"/>
      <c r="DX124" s="914"/>
      <c r="DY124" s="914"/>
      <c r="DZ124" s="915"/>
    </row>
    <row r="125" spans="1:130" s="226" customFormat="1" ht="26.25" customHeight="1">
      <c r="A125" s="885"/>
      <c r="B125" s="886"/>
      <c r="C125" s="880" t="s">
        <v>472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420</v>
      </c>
      <c r="AB125" s="845"/>
      <c r="AC125" s="845"/>
      <c r="AD125" s="845"/>
      <c r="AE125" s="846"/>
      <c r="AF125" s="847" t="s">
        <v>420</v>
      </c>
      <c r="AG125" s="845"/>
      <c r="AH125" s="845"/>
      <c r="AI125" s="845"/>
      <c r="AJ125" s="846"/>
      <c r="AK125" s="847" t="s">
        <v>420</v>
      </c>
      <c r="AL125" s="845"/>
      <c r="AM125" s="845"/>
      <c r="AN125" s="845"/>
      <c r="AO125" s="846"/>
      <c r="AP125" s="889" t="s">
        <v>445</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488</v>
      </c>
      <c r="CL125" s="917"/>
      <c r="CM125" s="917"/>
      <c r="CN125" s="917"/>
      <c r="CO125" s="918"/>
      <c r="CP125" s="925" t="s">
        <v>489</v>
      </c>
      <c r="CQ125" s="873"/>
      <c r="CR125" s="873"/>
      <c r="CS125" s="873"/>
      <c r="CT125" s="873"/>
      <c r="CU125" s="873"/>
      <c r="CV125" s="873"/>
      <c r="CW125" s="873"/>
      <c r="CX125" s="873"/>
      <c r="CY125" s="873"/>
      <c r="CZ125" s="873"/>
      <c r="DA125" s="873"/>
      <c r="DB125" s="873"/>
      <c r="DC125" s="873"/>
      <c r="DD125" s="873"/>
      <c r="DE125" s="873"/>
      <c r="DF125" s="874"/>
      <c r="DG125" s="926" t="s">
        <v>420</v>
      </c>
      <c r="DH125" s="907"/>
      <c r="DI125" s="907"/>
      <c r="DJ125" s="907"/>
      <c r="DK125" s="907"/>
      <c r="DL125" s="907" t="s">
        <v>420</v>
      </c>
      <c r="DM125" s="907"/>
      <c r="DN125" s="907"/>
      <c r="DO125" s="907"/>
      <c r="DP125" s="907"/>
      <c r="DQ125" s="907" t="s">
        <v>420</v>
      </c>
      <c r="DR125" s="907"/>
      <c r="DS125" s="907"/>
      <c r="DT125" s="907"/>
      <c r="DU125" s="907"/>
      <c r="DV125" s="908" t="s">
        <v>420</v>
      </c>
      <c r="DW125" s="908"/>
      <c r="DX125" s="908"/>
      <c r="DY125" s="908"/>
      <c r="DZ125" s="909"/>
    </row>
    <row r="126" spans="1:130" s="226" customFormat="1" ht="26.25" customHeight="1" thickBot="1">
      <c r="A126" s="885"/>
      <c r="B126" s="886"/>
      <c r="C126" s="880" t="s">
        <v>474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2838</v>
      </c>
      <c r="AB126" s="845"/>
      <c r="AC126" s="845"/>
      <c r="AD126" s="845"/>
      <c r="AE126" s="846"/>
      <c r="AF126" s="847">
        <v>2838</v>
      </c>
      <c r="AG126" s="845"/>
      <c r="AH126" s="845"/>
      <c r="AI126" s="845"/>
      <c r="AJ126" s="846"/>
      <c r="AK126" s="847">
        <v>2838</v>
      </c>
      <c r="AL126" s="845"/>
      <c r="AM126" s="845"/>
      <c r="AN126" s="845"/>
      <c r="AO126" s="846"/>
      <c r="AP126" s="889">
        <v>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490</v>
      </c>
      <c r="CQ126" s="817"/>
      <c r="CR126" s="817"/>
      <c r="CS126" s="817"/>
      <c r="CT126" s="817"/>
      <c r="CU126" s="817"/>
      <c r="CV126" s="817"/>
      <c r="CW126" s="817"/>
      <c r="CX126" s="817"/>
      <c r="CY126" s="817"/>
      <c r="CZ126" s="817"/>
      <c r="DA126" s="817"/>
      <c r="DB126" s="817"/>
      <c r="DC126" s="817"/>
      <c r="DD126" s="817"/>
      <c r="DE126" s="817"/>
      <c r="DF126" s="818"/>
      <c r="DG126" s="881" t="s">
        <v>445</v>
      </c>
      <c r="DH126" s="882"/>
      <c r="DI126" s="882"/>
      <c r="DJ126" s="882"/>
      <c r="DK126" s="882"/>
      <c r="DL126" s="882" t="s">
        <v>420</v>
      </c>
      <c r="DM126" s="882"/>
      <c r="DN126" s="882"/>
      <c r="DO126" s="882"/>
      <c r="DP126" s="882"/>
      <c r="DQ126" s="882" t="s">
        <v>445</v>
      </c>
      <c r="DR126" s="882"/>
      <c r="DS126" s="882"/>
      <c r="DT126" s="882"/>
      <c r="DU126" s="882"/>
      <c r="DV126" s="859" t="s">
        <v>420</v>
      </c>
      <c r="DW126" s="859"/>
      <c r="DX126" s="859"/>
      <c r="DY126" s="859"/>
      <c r="DZ126" s="860"/>
    </row>
    <row r="127" spans="1:130" s="226" customFormat="1" ht="26.25" customHeight="1">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24033</v>
      </c>
      <c r="AB127" s="845"/>
      <c r="AC127" s="845"/>
      <c r="AD127" s="845"/>
      <c r="AE127" s="846"/>
      <c r="AF127" s="847">
        <v>27172</v>
      </c>
      <c r="AG127" s="845"/>
      <c r="AH127" s="845"/>
      <c r="AI127" s="845"/>
      <c r="AJ127" s="846"/>
      <c r="AK127" s="847">
        <v>30316</v>
      </c>
      <c r="AL127" s="845"/>
      <c r="AM127" s="845"/>
      <c r="AN127" s="845"/>
      <c r="AO127" s="846"/>
      <c r="AP127" s="889">
        <v>0.6</v>
      </c>
      <c r="AQ127" s="890"/>
      <c r="AR127" s="890"/>
      <c r="AS127" s="890"/>
      <c r="AT127" s="891"/>
      <c r="AU127" s="228"/>
      <c r="AV127" s="228"/>
      <c r="AW127" s="228"/>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420</v>
      </c>
      <c r="DH127" s="882"/>
      <c r="DI127" s="882"/>
      <c r="DJ127" s="882"/>
      <c r="DK127" s="882"/>
      <c r="DL127" s="882" t="s">
        <v>420</v>
      </c>
      <c r="DM127" s="882"/>
      <c r="DN127" s="882"/>
      <c r="DO127" s="882"/>
      <c r="DP127" s="882"/>
      <c r="DQ127" s="882" t="s">
        <v>420</v>
      </c>
      <c r="DR127" s="882"/>
      <c r="DS127" s="882"/>
      <c r="DT127" s="882"/>
      <c r="DU127" s="882"/>
      <c r="DV127" s="859" t="s">
        <v>420</v>
      </c>
      <c r="DW127" s="859"/>
      <c r="DX127" s="859"/>
      <c r="DY127" s="859"/>
      <c r="DZ127" s="860"/>
    </row>
    <row r="128" spans="1:130" s="226" customFormat="1" ht="26.25" customHeight="1" thickBot="1">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t="s">
        <v>420</v>
      </c>
      <c r="AB128" s="866"/>
      <c r="AC128" s="866"/>
      <c r="AD128" s="866"/>
      <c r="AE128" s="867"/>
      <c r="AF128" s="868" t="s">
        <v>420</v>
      </c>
      <c r="AG128" s="866"/>
      <c r="AH128" s="866"/>
      <c r="AI128" s="866"/>
      <c r="AJ128" s="867"/>
      <c r="AK128" s="868" t="s">
        <v>420</v>
      </c>
      <c r="AL128" s="866"/>
      <c r="AM128" s="866"/>
      <c r="AN128" s="866"/>
      <c r="AO128" s="867"/>
      <c r="AP128" s="869"/>
      <c r="AQ128" s="870"/>
      <c r="AR128" s="870"/>
      <c r="AS128" s="870"/>
      <c r="AT128" s="871"/>
      <c r="AU128" s="228"/>
      <c r="AV128" s="228"/>
      <c r="AW128" s="228"/>
      <c r="AX128" s="872" t="s">
        <v>499</v>
      </c>
      <c r="AY128" s="873"/>
      <c r="AZ128" s="873"/>
      <c r="BA128" s="873"/>
      <c r="BB128" s="873"/>
      <c r="BC128" s="873"/>
      <c r="BD128" s="873"/>
      <c r="BE128" s="874"/>
      <c r="BF128" s="851" t="s">
        <v>445</v>
      </c>
      <c r="BG128" s="852"/>
      <c r="BH128" s="852"/>
      <c r="BI128" s="852"/>
      <c r="BJ128" s="852"/>
      <c r="BK128" s="852"/>
      <c r="BL128" s="875"/>
      <c r="BM128" s="851">
        <v>14.59</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t="s">
        <v>445</v>
      </c>
      <c r="DH128" s="856"/>
      <c r="DI128" s="856"/>
      <c r="DJ128" s="856"/>
      <c r="DK128" s="856"/>
      <c r="DL128" s="856" t="s">
        <v>139</v>
      </c>
      <c r="DM128" s="856"/>
      <c r="DN128" s="856"/>
      <c r="DO128" s="856"/>
      <c r="DP128" s="856"/>
      <c r="DQ128" s="856" t="s">
        <v>139</v>
      </c>
      <c r="DR128" s="856"/>
      <c r="DS128" s="856"/>
      <c r="DT128" s="856"/>
      <c r="DU128" s="856"/>
      <c r="DV128" s="857" t="s">
        <v>139</v>
      </c>
      <c r="DW128" s="857"/>
      <c r="DX128" s="857"/>
      <c r="DY128" s="857"/>
      <c r="DZ128" s="858"/>
    </row>
    <row r="129" spans="1:131" s="226" customFormat="1" ht="26.25" customHeight="1">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5178788</v>
      </c>
      <c r="AB129" s="845"/>
      <c r="AC129" s="845"/>
      <c r="AD129" s="845"/>
      <c r="AE129" s="846"/>
      <c r="AF129" s="847">
        <v>5374739</v>
      </c>
      <c r="AG129" s="845"/>
      <c r="AH129" s="845"/>
      <c r="AI129" s="845"/>
      <c r="AJ129" s="846"/>
      <c r="AK129" s="847">
        <v>5708672</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445</v>
      </c>
      <c r="BG129" s="836"/>
      <c r="BH129" s="836"/>
      <c r="BI129" s="836"/>
      <c r="BJ129" s="836"/>
      <c r="BK129" s="836"/>
      <c r="BL129" s="837"/>
      <c r="BM129" s="835">
        <v>19.59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737162</v>
      </c>
      <c r="AB130" s="845"/>
      <c r="AC130" s="845"/>
      <c r="AD130" s="845"/>
      <c r="AE130" s="846"/>
      <c r="AF130" s="847">
        <v>698955</v>
      </c>
      <c r="AG130" s="845"/>
      <c r="AH130" s="845"/>
      <c r="AI130" s="845"/>
      <c r="AJ130" s="846"/>
      <c r="AK130" s="847">
        <v>702493</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13.2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4441626</v>
      </c>
      <c r="AB131" s="829"/>
      <c r="AC131" s="829"/>
      <c r="AD131" s="829"/>
      <c r="AE131" s="830"/>
      <c r="AF131" s="831">
        <v>4675784</v>
      </c>
      <c r="AG131" s="829"/>
      <c r="AH131" s="829"/>
      <c r="AI131" s="829"/>
      <c r="AJ131" s="830"/>
      <c r="AK131" s="831">
        <v>5006179</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t="s">
        <v>445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14.158846329999999</v>
      </c>
      <c r="AB132" s="810"/>
      <c r="AC132" s="810"/>
      <c r="AD132" s="810"/>
      <c r="AE132" s="811"/>
      <c r="AF132" s="812">
        <v>13.12049487</v>
      </c>
      <c r="AG132" s="810"/>
      <c r="AH132" s="810"/>
      <c r="AI132" s="810"/>
      <c r="AJ132" s="811"/>
      <c r="AK132" s="812">
        <v>12.45828405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14.4</v>
      </c>
      <c r="AB133" s="789"/>
      <c r="AC133" s="789"/>
      <c r="AD133" s="789"/>
      <c r="AE133" s="790"/>
      <c r="AF133" s="788">
        <v>13.8</v>
      </c>
      <c r="AG133" s="789"/>
      <c r="AH133" s="789"/>
      <c r="AI133" s="789"/>
      <c r="AJ133" s="790"/>
      <c r="AK133" s="788">
        <v>13.2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6Fv2vMikqwmRNX0xEuPFLk6rH3ryyG8VmORPETPO9VBVTNvpqnYCo1abeu2/1aGrTTuT6MK1XZHKKQOygCNcg==" saltValue="/nlO7Q2mPH8JLuvA2xOt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511</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sheetProtection algorithmName="SHA-512" hashValue="TtP8117iKRfbfBfhSzLCkf6khGwy7gCBtG5P4OPjUeI0HVnEILMb8RE2X220UcdakQ+VuZMMTCUirIMVIAFG0g==" saltValue="qRJuF47+pQiOnFHzMsBy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l4tTWvSdHKFO0fDTSsXV0X/PNwv3OBNrx9D7YVYRfyFKFEOTaA5qhuRE8hEtppzd6IwbRjjRfwxXqT2SUG6kCw==" saltValue="AYbpkCFMFiztkg3Ssrlp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91" t="s">
        <v>514</v>
      </c>
      <c r="AP7" s="268"/>
      <c r="AQ7" s="269" t="s">
        <v>515</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92"/>
      <c r="AP8" s="274" t="s">
        <v>516</v>
      </c>
      <c r="AQ8" s="275" t="s">
        <v>517</v>
      </c>
      <c r="AR8" s="276" t="s">
        <v>518</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3" t="s">
        <v>519</v>
      </c>
      <c r="AL9" s="1204"/>
      <c r="AM9" s="1204"/>
      <c r="AN9" s="1205"/>
      <c r="AO9" s="277">
        <v>1542139</v>
      </c>
      <c r="AP9" s="277">
        <v>100016</v>
      </c>
      <c r="AQ9" s="278">
        <v>97040</v>
      </c>
      <c r="AR9" s="279">
        <v>3.1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3" t="s">
        <v>520</v>
      </c>
      <c r="AL10" s="1204"/>
      <c r="AM10" s="1204"/>
      <c r="AN10" s="1205"/>
      <c r="AO10" s="280">
        <v>213627</v>
      </c>
      <c r="AP10" s="280">
        <v>13855</v>
      </c>
      <c r="AQ10" s="281">
        <v>11799</v>
      </c>
      <c r="AR10" s="282">
        <v>17.399999999999999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3" t="s">
        <v>521</v>
      </c>
      <c r="AL11" s="1204"/>
      <c r="AM11" s="1204"/>
      <c r="AN11" s="1205"/>
      <c r="AO11" s="280">
        <v>1447</v>
      </c>
      <c r="AP11" s="280">
        <v>94</v>
      </c>
      <c r="AQ11" s="281">
        <v>727</v>
      </c>
      <c r="AR11" s="282">
        <v>-87.1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3" t="s">
        <v>522</v>
      </c>
      <c r="AL12" s="1204"/>
      <c r="AM12" s="1204"/>
      <c r="AN12" s="1205"/>
      <c r="AO12" s="280" t="s">
        <v>523</v>
      </c>
      <c r="AP12" s="280" t="s">
        <v>523</v>
      </c>
      <c r="AQ12" s="281" t="s">
        <v>523</v>
      </c>
      <c r="AR12" s="282" t="s">
        <v>523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3" t="s">
        <v>524</v>
      </c>
      <c r="AL13" s="1204"/>
      <c r="AM13" s="1204"/>
      <c r="AN13" s="1205"/>
      <c r="AO13" s="280">
        <v>34306</v>
      </c>
      <c r="AP13" s="280">
        <v>2225</v>
      </c>
      <c r="AQ13" s="281">
        <v>3250</v>
      </c>
      <c r="AR13" s="282">
        <v>-31.5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3" t="s">
        <v>525</v>
      </c>
      <c r="AL14" s="1204"/>
      <c r="AM14" s="1204"/>
      <c r="AN14" s="1205"/>
      <c r="AO14" s="280">
        <v>7782</v>
      </c>
      <c r="AP14" s="280">
        <v>505</v>
      </c>
      <c r="AQ14" s="281">
        <v>2248</v>
      </c>
      <c r="AR14" s="282">
        <v>-77.5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6" t="s">
        <v>526</v>
      </c>
      <c r="AL15" s="1207"/>
      <c r="AM15" s="1207"/>
      <c r="AN15" s="1208"/>
      <c r="AO15" s="280">
        <v>-125975</v>
      </c>
      <c r="AP15" s="280">
        <v>-8170</v>
      </c>
      <c r="AQ15" s="281">
        <v>-6934</v>
      </c>
      <c r="AR15" s="282">
        <v>17.8</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6" t="s">
        <v>190</v>
      </c>
      <c r="AL16" s="1207"/>
      <c r="AM16" s="1207"/>
      <c r="AN16" s="1208"/>
      <c r="AO16" s="280">
        <v>1673326</v>
      </c>
      <c r="AP16" s="280">
        <v>108524</v>
      </c>
      <c r="AQ16" s="281">
        <v>108130</v>
      </c>
      <c r="AR16" s="282">
        <v>0.4</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9" t="s">
        <v>531</v>
      </c>
      <c r="AL21" s="1210"/>
      <c r="AM21" s="1210"/>
      <c r="AN21" s="1211"/>
      <c r="AO21" s="293">
        <v>9.86</v>
      </c>
      <c r="AP21" s="294">
        <v>9.6999999999999993</v>
      </c>
      <c r="AQ21" s="295">
        <v>0.16</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9" t="s">
        <v>532</v>
      </c>
      <c r="AL22" s="1210"/>
      <c r="AM22" s="1210"/>
      <c r="AN22" s="1211"/>
      <c r="AO22" s="298">
        <v>97.8</v>
      </c>
      <c r="AP22" s="299">
        <v>96.2</v>
      </c>
      <c r="AQ22" s="300">
        <v>1.6</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202" t="s">
        <v>533</v>
      </c>
      <c r="B26" s="1202"/>
      <c r="C26" s="1202"/>
      <c r="D26" s="1202"/>
      <c r="E26" s="1202"/>
      <c r="F26" s="1202"/>
      <c r="G26" s="1202"/>
      <c r="H26" s="1202"/>
      <c r="I26" s="1202"/>
      <c r="J26" s="1202"/>
      <c r="K26" s="1202"/>
      <c r="L26" s="1202"/>
      <c r="M26" s="1202"/>
      <c r="N26" s="1202"/>
      <c r="O26" s="1202"/>
      <c r="P26" s="1202"/>
      <c r="Q26" s="1202"/>
      <c r="R26" s="1202"/>
      <c r="S26" s="1202"/>
      <c r="T26" s="1202"/>
      <c r="U26" s="1202"/>
      <c r="V26" s="1202"/>
      <c r="W26" s="1202"/>
      <c r="X26" s="1202"/>
      <c r="Y26" s="1202"/>
      <c r="Z26" s="1202"/>
      <c r="AA26" s="1202"/>
      <c r="AB26" s="1202"/>
      <c r="AC26" s="1202"/>
      <c r="AD26" s="1202"/>
      <c r="AE26" s="1202"/>
      <c r="AF26" s="1202"/>
      <c r="AG26" s="1202"/>
      <c r="AH26" s="1202"/>
      <c r="AI26" s="1202"/>
      <c r="AJ26" s="1202"/>
      <c r="AK26" s="1202"/>
      <c r="AL26" s="1202"/>
      <c r="AM26" s="1202"/>
      <c r="AN26" s="1202"/>
      <c r="AO26" s="1202"/>
      <c r="AP26" s="1202"/>
      <c r="AQ26" s="1202"/>
      <c r="AR26" s="1202"/>
      <c r="AS26" s="1202"/>
      <c r="AT26" s="263"/>
    </row>
    <row r="27" spans="1:46" ht="13.2">
      <c r="A27" s="305"/>
      <c r="AO27" s="258"/>
      <c r="AP27" s="258"/>
      <c r="AQ27" s="258"/>
      <c r="AR27" s="258"/>
      <c r="AS27" s="258"/>
      <c r="AT27" s="258"/>
    </row>
    <row r="28" spans="1:46" ht="16.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91" t="s">
        <v>514</v>
      </c>
      <c r="AP30" s="268"/>
      <c r="AQ30" s="269" t="s">
        <v>515</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92"/>
      <c r="AP31" s="274" t="s">
        <v>516</v>
      </c>
      <c r="AQ31" s="275" t="s">
        <v>517</v>
      </c>
      <c r="AR31" s="276" t="s">
        <v>518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536</v>
      </c>
      <c r="AL32" s="1194"/>
      <c r="AM32" s="1194"/>
      <c r="AN32" s="1195"/>
      <c r="AO32" s="308">
        <v>891394</v>
      </c>
      <c r="AP32" s="308">
        <v>57811</v>
      </c>
      <c r="AQ32" s="309">
        <v>56400</v>
      </c>
      <c r="AR32" s="310">
        <v>2.5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537</v>
      </c>
      <c r="AL33" s="1194"/>
      <c r="AM33" s="1194"/>
      <c r="AN33" s="1195"/>
      <c r="AO33" s="308" t="s">
        <v>523</v>
      </c>
      <c r="AP33" s="308" t="s">
        <v>523</v>
      </c>
      <c r="AQ33" s="309" t="s">
        <v>523</v>
      </c>
      <c r="AR33" s="310" t="s">
        <v>523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538</v>
      </c>
      <c r="AL34" s="1194"/>
      <c r="AM34" s="1194"/>
      <c r="AN34" s="1195"/>
      <c r="AO34" s="308" t="s">
        <v>523</v>
      </c>
      <c r="AP34" s="308" t="s">
        <v>523</v>
      </c>
      <c r="AQ34" s="309" t="s">
        <v>523</v>
      </c>
      <c r="AR34" s="310" t="s">
        <v>523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539</v>
      </c>
      <c r="AL35" s="1194"/>
      <c r="AM35" s="1194"/>
      <c r="AN35" s="1195"/>
      <c r="AO35" s="308">
        <v>386026</v>
      </c>
      <c r="AP35" s="308">
        <v>25036</v>
      </c>
      <c r="AQ35" s="309">
        <v>20587</v>
      </c>
      <c r="AR35" s="310">
        <v>21.6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540</v>
      </c>
      <c r="AL36" s="1194"/>
      <c r="AM36" s="1194"/>
      <c r="AN36" s="1195"/>
      <c r="AO36" s="308">
        <v>15603</v>
      </c>
      <c r="AP36" s="308">
        <v>1012</v>
      </c>
      <c r="AQ36" s="309">
        <v>2952</v>
      </c>
      <c r="AR36" s="310">
        <v>-65.7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541</v>
      </c>
      <c r="AL37" s="1194"/>
      <c r="AM37" s="1194"/>
      <c r="AN37" s="1195"/>
      <c r="AO37" s="308">
        <v>33154</v>
      </c>
      <c r="AP37" s="308">
        <v>2150</v>
      </c>
      <c r="AQ37" s="309">
        <v>596</v>
      </c>
      <c r="AR37" s="310">
        <v>260.7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542</v>
      </c>
      <c r="AL38" s="1197"/>
      <c r="AM38" s="1197"/>
      <c r="AN38" s="1198"/>
      <c r="AO38" s="311" t="s">
        <v>523</v>
      </c>
      <c r="AP38" s="311" t="s">
        <v>523</v>
      </c>
      <c r="AQ38" s="312">
        <v>1</v>
      </c>
      <c r="AR38" s="300" t="s">
        <v>523</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543</v>
      </c>
      <c r="AL39" s="1197"/>
      <c r="AM39" s="1197"/>
      <c r="AN39" s="1198"/>
      <c r="AO39" s="308" t="s">
        <v>523</v>
      </c>
      <c r="AP39" s="308" t="s">
        <v>523</v>
      </c>
      <c r="AQ39" s="309">
        <v>-2012</v>
      </c>
      <c r="AR39" s="310" t="s">
        <v>523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544</v>
      </c>
      <c r="AL40" s="1194"/>
      <c r="AM40" s="1194"/>
      <c r="AN40" s="1195"/>
      <c r="AO40" s="308">
        <v>-702493</v>
      </c>
      <c r="AP40" s="308">
        <v>-45560</v>
      </c>
      <c r="AQ40" s="309">
        <v>-54414</v>
      </c>
      <c r="AR40" s="310">
        <v>-16.3</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302</v>
      </c>
      <c r="AL41" s="1200"/>
      <c r="AM41" s="1200"/>
      <c r="AN41" s="1201"/>
      <c r="AO41" s="308">
        <v>623684</v>
      </c>
      <c r="AP41" s="308">
        <v>40449</v>
      </c>
      <c r="AQ41" s="309">
        <v>24110</v>
      </c>
      <c r="AR41" s="310">
        <v>67.8</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6" t="s">
        <v>514</v>
      </c>
      <c r="AN49" s="1188" t="s">
        <v>548</v>
      </c>
      <c r="AO49" s="1189"/>
      <c r="AP49" s="1189"/>
      <c r="AQ49" s="1189"/>
      <c r="AR49" s="1190"/>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7"/>
      <c r="AN50" s="324" t="s">
        <v>549</v>
      </c>
      <c r="AO50" s="325" t="s">
        <v>550</v>
      </c>
      <c r="AP50" s="326" t="s">
        <v>551</v>
      </c>
      <c r="AQ50" s="327" t="s">
        <v>552</v>
      </c>
      <c r="AR50" s="328" t="s">
        <v>553</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909427</v>
      </c>
      <c r="AN51" s="330">
        <v>57738</v>
      </c>
      <c r="AO51" s="331">
        <v>66.400000000000006</v>
      </c>
      <c r="AP51" s="332">
        <v>98899</v>
      </c>
      <c r="AQ51" s="333">
        <v>-14.1</v>
      </c>
      <c r="AR51" s="334">
        <v>80.5</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271378</v>
      </c>
      <c r="AN52" s="338">
        <v>17229</v>
      </c>
      <c r="AO52" s="339">
        <v>0</v>
      </c>
      <c r="AP52" s="340">
        <v>43734</v>
      </c>
      <c r="AQ52" s="341">
        <v>-5</v>
      </c>
      <c r="AR52" s="342">
        <v>5</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839925</v>
      </c>
      <c r="AN53" s="330">
        <v>53690</v>
      </c>
      <c r="AO53" s="331">
        <v>-7</v>
      </c>
      <c r="AP53" s="332">
        <v>96462</v>
      </c>
      <c r="AQ53" s="333">
        <v>-2.5</v>
      </c>
      <c r="AR53" s="334">
        <v>-4.5</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543437</v>
      </c>
      <c r="AN54" s="338">
        <v>34738</v>
      </c>
      <c r="AO54" s="339">
        <v>101.6</v>
      </c>
      <c r="AP54" s="340">
        <v>39886</v>
      </c>
      <c r="AQ54" s="341">
        <v>-8.8000000000000007</v>
      </c>
      <c r="AR54" s="342">
        <v>110.4</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1002705</v>
      </c>
      <c r="AN55" s="330">
        <v>64185</v>
      </c>
      <c r="AO55" s="331">
        <v>19.5</v>
      </c>
      <c r="AP55" s="332">
        <v>83103</v>
      </c>
      <c r="AQ55" s="333">
        <v>-13.8</v>
      </c>
      <c r="AR55" s="334">
        <v>33.299999999999997</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456541</v>
      </c>
      <c r="AN56" s="338">
        <v>29224</v>
      </c>
      <c r="AO56" s="339">
        <v>-15.9</v>
      </c>
      <c r="AP56" s="340">
        <v>41378</v>
      </c>
      <c r="AQ56" s="341">
        <v>3.7</v>
      </c>
      <c r="AR56" s="342">
        <v>-19.600000000000001</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942011</v>
      </c>
      <c r="AN57" s="330">
        <v>60537</v>
      </c>
      <c r="AO57" s="331">
        <v>-5.7</v>
      </c>
      <c r="AP57" s="332">
        <v>84459</v>
      </c>
      <c r="AQ57" s="333">
        <v>1.6</v>
      </c>
      <c r="AR57" s="334">
        <v>-7.3</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364699</v>
      </c>
      <c r="AN58" s="338">
        <v>23437</v>
      </c>
      <c r="AO58" s="339">
        <v>-19.8</v>
      </c>
      <c r="AP58" s="340">
        <v>47314</v>
      </c>
      <c r="AQ58" s="341">
        <v>14.3</v>
      </c>
      <c r="AR58" s="342">
        <v>-34.1</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839994</v>
      </c>
      <c r="AN59" s="330">
        <v>54478</v>
      </c>
      <c r="AO59" s="331">
        <v>-10</v>
      </c>
      <c r="AP59" s="332">
        <v>74568</v>
      </c>
      <c r="AQ59" s="333">
        <v>-11.7</v>
      </c>
      <c r="AR59" s="334">
        <v>1.7</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353590</v>
      </c>
      <c r="AN60" s="338">
        <v>22932</v>
      </c>
      <c r="AO60" s="339">
        <v>-2.2000000000000002</v>
      </c>
      <c r="AP60" s="340">
        <v>42558</v>
      </c>
      <c r="AQ60" s="341">
        <v>-10.1</v>
      </c>
      <c r="AR60" s="342">
        <v>7.9</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906812</v>
      </c>
      <c r="AN61" s="345">
        <v>58126</v>
      </c>
      <c r="AO61" s="346">
        <v>12.6</v>
      </c>
      <c r="AP61" s="347">
        <v>87498</v>
      </c>
      <c r="AQ61" s="348">
        <v>-8.1</v>
      </c>
      <c r="AR61" s="334">
        <v>20.7</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397929</v>
      </c>
      <c r="AN62" s="338">
        <v>25512</v>
      </c>
      <c r="AO62" s="339">
        <v>12.7</v>
      </c>
      <c r="AP62" s="340">
        <v>42974</v>
      </c>
      <c r="AQ62" s="341">
        <v>-1.2</v>
      </c>
      <c r="AR62" s="342">
        <v>13.9</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mtmetl8AZq0ciQeq5LCQpL8+eN/tDjXGDsYi1X8euickFABN7vnBoo5F7nsa1bGqcdO2Ao1U3xdRL7fVO76zmg==" saltValue="2UWNIdRpp9xUEema/6Mf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562</v>
      </c>
    </row>
    <row r="120" spans="125:125" ht="13.5" hidden="1" customHeight="1"/>
    <row r="121" spans="125:125" ht="13.5" hidden="1" customHeight="1">
      <c r="DU121" s="255"/>
    </row>
  </sheetData>
  <sheetProtection algorithmName="SHA-512" hashValue="Ymo0PFuIF+3hbwbU4427yxSdXeGOk3XgMTNdLxpEqHhAiU5yg9stw7hKqH8qwXq+FM8E5uiiUcLtuH1DW4qL9g==" saltValue="LWlqwNmx0I74tAFyGCUg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563</v>
      </c>
    </row>
  </sheetData>
  <sheetProtection algorithmName="SHA-512" hashValue="kMSHY22amKQc80LpdsVv415+Ib22lC+TR958HnmLvo7I8gO2wxtZ1MoiyojUwnK57zjmest9s+C/BxhJNK2MEQ==" saltValue="tfrZenx1FvpePjS3Bxwd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12" t="s">
        <v>3</v>
      </c>
      <c r="D47" s="1212"/>
      <c r="E47" s="1213"/>
      <c r="F47" s="11">
        <v>42.23</v>
      </c>
      <c r="G47" s="12">
        <v>41.57</v>
      </c>
      <c r="H47" s="12">
        <v>40.04</v>
      </c>
      <c r="I47" s="12">
        <v>39.29</v>
      </c>
      <c r="J47" s="13">
        <v>37.82</v>
      </c>
    </row>
    <row r="48" spans="2:10" ht="57.75" customHeight="1">
      <c r="B48" s="14"/>
      <c r="C48" s="1214" t="s">
        <v>4</v>
      </c>
      <c r="D48" s="1214"/>
      <c r="E48" s="1215"/>
      <c r="F48" s="15">
        <v>7.46</v>
      </c>
      <c r="G48" s="16">
        <v>6.68</v>
      </c>
      <c r="H48" s="16">
        <v>6.24</v>
      </c>
      <c r="I48" s="16">
        <v>7.54</v>
      </c>
      <c r="J48" s="17">
        <v>7</v>
      </c>
    </row>
    <row r="49" spans="2:10" ht="57.75" customHeight="1" thickBot="1">
      <c r="B49" s="18"/>
      <c r="C49" s="1216" t="s">
        <v>5</v>
      </c>
      <c r="D49" s="1216"/>
      <c r="E49" s="1217"/>
      <c r="F49" s="19" t="s">
        <v>569</v>
      </c>
      <c r="G49" s="20" t="s">
        <v>570</v>
      </c>
      <c r="H49" s="20" t="s">
        <v>571</v>
      </c>
      <c r="I49" s="20" t="s">
        <v>572</v>
      </c>
      <c r="J49" s="21" t="s">
        <v>573</v>
      </c>
    </row>
    <row r="50" spans="2:10" ht="13.2"/>
  </sheetData>
  <sheetProtection algorithmName="SHA-512" hashValue="GzPGcQOEpYbwyiLf5D9ZEsmjoav6u+XG8UoT5Sy3CJPTgxyGdT4nX0J6yXX+edGQCX9Ypx+cscahxgC3SvOyrQ==" saltValue="9dA3HyYczkMIfYuiIV7k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松高宏輔</cp:lastModifiedBy>
  <cp:lastPrinted>2023-03-22T01:03:13Z</cp:lastPrinted>
  <dcterms:created xsi:type="dcterms:W3CDTF">2023-02-20T03:47:34Z</dcterms:created>
  <dcterms:modified xsi:type="dcterms:W3CDTF">2023-10-19T06:17:32Z</dcterms:modified>
  <cp:category/>
</cp:coreProperties>
</file>